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5440" yWindow="3080" windowWidth="28340" windowHeight="16780" tabRatio="500"/>
  </bookViews>
  <sheets>
    <sheet name="Baseline Milestones" sheetId="1" r:id="rId1"/>
    <sheet name="Change Control Thresholds" sheetId="3" r:id="rId2"/>
    <sheet name="Baseline Budget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4" l="1"/>
  <c r="E34" i="4"/>
  <c r="M29" i="1"/>
  <c r="M28" i="1"/>
  <c r="M27" i="1"/>
  <c r="M26" i="1"/>
  <c r="M25" i="1"/>
  <c r="M24" i="1"/>
  <c r="M21" i="1"/>
  <c r="M20" i="1"/>
  <c r="M19" i="1"/>
  <c r="M18" i="1"/>
  <c r="M17" i="1"/>
  <c r="M15" i="1"/>
  <c r="M14" i="1"/>
  <c r="M13" i="1"/>
  <c r="M12" i="1"/>
  <c r="M9" i="1"/>
  <c r="M8" i="1"/>
  <c r="M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D32" i="4"/>
  <c r="M32" i="4"/>
  <c r="M31" i="4"/>
  <c r="L31" i="4"/>
  <c r="K31" i="4"/>
  <c r="J31" i="4"/>
  <c r="I31" i="4"/>
  <c r="H31" i="4"/>
  <c r="G31" i="4"/>
  <c r="F31" i="4"/>
  <c r="E31" i="4"/>
  <c r="D30" i="4"/>
  <c r="M30" i="4"/>
  <c r="D29" i="4"/>
  <c r="M29" i="4"/>
  <c r="D28" i="4"/>
  <c r="M28" i="4"/>
  <c r="D27" i="4"/>
  <c r="M27" i="4"/>
  <c r="D26" i="4"/>
  <c r="M26" i="4"/>
  <c r="D25" i="4"/>
  <c r="M25" i="4"/>
  <c r="D24" i="4"/>
  <c r="M24" i="4"/>
  <c r="D23" i="4"/>
  <c r="M23" i="4"/>
  <c r="D21" i="4"/>
  <c r="M21" i="4"/>
  <c r="D20" i="4"/>
  <c r="M20" i="4"/>
  <c r="D19" i="4"/>
  <c r="M19" i="4"/>
  <c r="D18" i="4"/>
  <c r="M18" i="4"/>
  <c r="D16" i="4"/>
  <c r="M16" i="4"/>
  <c r="D15" i="4"/>
  <c r="M15" i="4"/>
  <c r="D14" i="4"/>
  <c r="M14" i="4"/>
  <c r="D13" i="4"/>
  <c r="M13" i="4"/>
  <c r="D11" i="4"/>
  <c r="M11" i="4"/>
  <c r="D10" i="4"/>
  <c r="M10" i="4"/>
  <c r="D9" i="4"/>
  <c r="M9" i="4"/>
  <c r="D8" i="4"/>
  <c r="M8" i="4"/>
  <c r="M6" i="4"/>
  <c r="M5" i="4"/>
  <c r="D4" i="4"/>
  <c r="M4" i="4"/>
  <c r="M3" i="4"/>
  <c r="M7" i="4"/>
  <c r="M12" i="4"/>
  <c r="M17" i="4"/>
  <c r="M22" i="4"/>
  <c r="M2" i="4"/>
  <c r="M34" i="4"/>
  <c r="L3" i="4"/>
  <c r="L7" i="4"/>
  <c r="L12" i="4"/>
  <c r="L17" i="4"/>
  <c r="L22" i="4"/>
  <c r="L2" i="4"/>
  <c r="K3" i="4"/>
  <c r="K7" i="4"/>
  <c r="K12" i="4"/>
  <c r="K17" i="4"/>
  <c r="K22" i="4"/>
  <c r="K2" i="4"/>
  <c r="J3" i="4"/>
  <c r="J7" i="4"/>
  <c r="J12" i="4"/>
  <c r="J17" i="4"/>
  <c r="J22" i="4"/>
  <c r="J2" i="4"/>
  <c r="I3" i="4"/>
  <c r="I7" i="4"/>
  <c r="I12" i="4"/>
  <c r="I17" i="4"/>
  <c r="I22" i="4"/>
  <c r="I2" i="4"/>
  <c r="H3" i="4"/>
  <c r="H7" i="4"/>
  <c r="H12" i="4"/>
  <c r="H17" i="4"/>
  <c r="H22" i="4"/>
  <c r="H2" i="4"/>
  <c r="G3" i="4"/>
  <c r="G7" i="4"/>
  <c r="G12" i="4"/>
  <c r="G17" i="4"/>
  <c r="G22" i="4"/>
  <c r="G2" i="4"/>
  <c r="F3" i="4"/>
  <c r="F7" i="4"/>
  <c r="F12" i="4"/>
  <c r="F17" i="4"/>
  <c r="F22" i="4"/>
  <c r="F2" i="4"/>
  <c r="E3" i="4"/>
  <c r="E7" i="4"/>
  <c r="E12" i="4"/>
  <c r="E17" i="4"/>
  <c r="E22" i="4"/>
  <c r="E2" i="4"/>
  <c r="D3" i="4"/>
  <c r="D7" i="4"/>
  <c r="D12" i="4"/>
  <c r="D17" i="4"/>
  <c r="D22" i="4"/>
  <c r="D31" i="4"/>
  <c r="D2" i="4"/>
  <c r="D34" i="4"/>
</calcChain>
</file>

<file path=xl/sharedStrings.xml><?xml version="1.0" encoding="utf-8"?>
<sst xmlns="http://schemas.openxmlformats.org/spreadsheetml/2006/main" count="358" uniqueCount="252">
  <si>
    <t>CD-0 Approve Mission Need</t>
  </si>
  <si>
    <t>Q2, FY09 (A)</t>
  </si>
  <si>
    <t>CD-1 Approve Alternative Selection and Cost Range</t>
  </si>
  <si>
    <t>Q4, FY10 (A)</t>
  </si>
  <si>
    <t>CD-2 Approve Performance Baseline</t>
  </si>
  <si>
    <t>Q4FY11</t>
  </si>
  <si>
    <t>CD-3 Approve Start of Fabrication</t>
  </si>
  <si>
    <t>CD-4 Approve Project Completion</t>
  </si>
  <si>
    <t>Q3FY15</t>
  </si>
  <si>
    <t>PXL</t>
  </si>
  <si>
    <t>PXL Prototype Sector Design Complete</t>
  </si>
  <si>
    <t>Q1FY11(A)</t>
  </si>
  <si>
    <t>PXL Receive Prototype sensors from IPHC</t>
  </si>
  <si>
    <t>Q2FY11(A)</t>
  </si>
  <si>
    <t>PXL Prototype PXL Insertion mechanism Testing Complete</t>
  </si>
  <si>
    <t>Q1FY12</t>
  </si>
  <si>
    <t>PXL Final PXL Sensors received</t>
  </si>
  <si>
    <t>Q1FY13</t>
  </si>
  <si>
    <t>PXL Production Sector Assembly Start</t>
  </si>
  <si>
    <t>Q2FY13</t>
  </si>
  <si>
    <t>PXL detector available for insertion</t>
  </si>
  <si>
    <t>Q1FY14</t>
  </si>
  <si>
    <t>IST</t>
  </si>
  <si>
    <t>IST Sensor design finished</t>
  </si>
  <si>
    <t>IST Prototype ladder tested</t>
  </si>
  <si>
    <t>Q2FY12</t>
  </si>
  <si>
    <t>IST Flex hybrid produced</t>
  </si>
  <si>
    <t>Q3FY12</t>
  </si>
  <si>
    <t>IST First staves produced</t>
  </si>
  <si>
    <t>Q4FY12</t>
  </si>
  <si>
    <t>IST Staves finalized</t>
  </si>
  <si>
    <t>IST assembled onto MSC</t>
  </si>
  <si>
    <t>Q4FY13</t>
  </si>
  <si>
    <t>SSD</t>
  </si>
  <si>
    <t>SSD Prototype Ladder Board design finished</t>
  </si>
  <si>
    <t>SSD Preproduction Design Review of RDO</t>
  </si>
  <si>
    <t>SSD Production of Ladder Boards ready to begin</t>
  </si>
  <si>
    <t>SSD Assembled onto OSC ready for installation</t>
  </si>
  <si>
    <t>IGS Final MSC assembled at BNL</t>
  </si>
  <si>
    <t>IGS Final OSC at BNL</t>
  </si>
  <si>
    <t>IGS HFT assembled and integrated into STAR</t>
  </si>
  <si>
    <t>Q1FY15</t>
  </si>
  <si>
    <t>Level</t>
  </si>
  <si>
    <t>Milestone</t>
  </si>
  <si>
    <t>Date</t>
  </si>
  <si>
    <t>Feb-09 (A)</t>
  </si>
  <si>
    <t>Aug-10 (A)</t>
  </si>
  <si>
    <t>Dec-10 (A)</t>
  </si>
  <si>
    <t>Mar-11 (A)</t>
  </si>
  <si>
    <t>Oct-10 (A)</t>
  </si>
  <si>
    <t>Jul-11 (A)</t>
  </si>
  <si>
    <t>Planned</t>
  </si>
  <si>
    <t>L3 CP - Prototype flex hybrid produced</t>
  </si>
  <si>
    <t>L3 CP - Prototype sensors produced</t>
  </si>
  <si>
    <t>L3 CP - Support structure produced</t>
  </si>
  <si>
    <t>L3 CP - Transition boxes produced and tested</t>
  </si>
  <si>
    <t>L3 CP - Start wire bonding readout chips</t>
  </si>
  <si>
    <t>L3 CP - Sensor procurement finished</t>
  </si>
  <si>
    <t>L3 CP - Cooling system produced</t>
  </si>
  <si>
    <t>L3 CP - Start wire bonding sensors</t>
  </si>
  <si>
    <t>L3 CP - Stave production finished</t>
  </si>
  <si>
    <t>L3 CP - Start of layer integration</t>
  </si>
  <si>
    <t>L3 CP - Readout system procured</t>
  </si>
  <si>
    <t>L3 CP - Layer surveyed</t>
  </si>
  <si>
    <t>L3 CP - Cooling system assembled</t>
  </si>
  <si>
    <t>L3 CP - Outside cables installed</t>
  </si>
  <si>
    <t>L3 CP - IST Integrated with HFT</t>
  </si>
  <si>
    <t>L3 - sector laminates ordered</t>
  </si>
  <si>
    <t>L3 - Production Ladders Ready for Sector Mounting</t>
  </si>
  <si>
    <t>L3 - 1st production sectors ready</t>
  </si>
  <si>
    <t>L3 - Insertion Test bed complete</t>
  </si>
  <si>
    <t>L3 - Kinematic Mount prototyping complete</t>
  </si>
  <si>
    <t>L3 - Cart Fabrication 1st unit complete</t>
  </si>
  <si>
    <t>L3 - Patch Panel Bulkhead 1st unit complete</t>
  </si>
  <si>
    <t>L3 - PXL final sensor order</t>
  </si>
  <si>
    <t>L3 - Infrastructure test ladder board readout and analysis complete</t>
  </si>
  <si>
    <t>L3 - Prototype Kapton/Cu Cable 1st prototype complete</t>
  </si>
  <si>
    <t>L3 - Prototype Kapton/Al Cable 1st prototype complete</t>
  </si>
  <si>
    <t>L3 - Full RDO of ladder (ITB) prototype</t>
  </si>
  <si>
    <t>L3 - V6 based RDO MB 1st prototype tested</t>
  </si>
  <si>
    <t>L3 - V6 RDO motherboard - 1st production prototype complete</t>
  </si>
  <si>
    <t>L3 - First Production Ladders Ready for Sector Fabrication</t>
  </si>
  <si>
    <t>L3 - Deliver 2nd Detector + Spare Ladders</t>
  </si>
  <si>
    <t>L3 - First Article PST Assembled</t>
  </si>
  <si>
    <t>L3- Insertable Jacket complete</t>
  </si>
  <si>
    <t>L3 - First Article IDS at BNL</t>
  </si>
  <si>
    <t>L3- PXL Platform Design Complete</t>
  </si>
  <si>
    <t xml:space="preserve">L3- Lift assembled IDS </t>
  </si>
  <si>
    <t>L3 - First Article IDS Engineering review</t>
  </si>
  <si>
    <t>L3 - HSSD modification designed</t>
  </si>
  <si>
    <t>IGS</t>
  </si>
  <si>
    <t>L3 CP - Mechanical Design of SSD components on OSC complete - HFT design Review to sign off</t>
  </si>
  <si>
    <t>L3 CP - Mechanical Components on OSC Installed</t>
  </si>
  <si>
    <t>L3 CP - QRDO Complete</t>
  </si>
  <si>
    <t>L3 CP - Ladder Board Prototype Phase I Complete</t>
  </si>
  <si>
    <t>L3 CP - Preproduction Ladder Board PCB Received</t>
  </si>
  <si>
    <t>L3 CP - Production Ladder Board Internal Review Completed</t>
  </si>
  <si>
    <t>L3 CP - Production Ladder Board PCB Received</t>
  </si>
  <si>
    <t>L3 CP - Production RDO Board Received</t>
  </si>
  <si>
    <t>L3 CP - Production DAQ Design Review Completed</t>
  </si>
  <si>
    <t>L3 CP - Electronics Complete</t>
  </si>
  <si>
    <t>L3 CP - Survey  Complete</t>
  </si>
  <si>
    <t>L3 CP - PCB for Ladder Board Cable Ready for Fabrication</t>
  </si>
  <si>
    <t>L3 CP - Power Supply Design Review Complete</t>
  </si>
  <si>
    <t>L3 CP - Installation of cooling on STAR platform and Magnet Endcap complete</t>
  </si>
  <si>
    <t>PEP Date</t>
  </si>
  <si>
    <t>12/15/10 (A)</t>
  </si>
  <si>
    <t>3/15/11 (A)</t>
  </si>
  <si>
    <t>10/15/10 (A)</t>
  </si>
  <si>
    <t>2/18/09 (A)</t>
  </si>
  <si>
    <t>8/31/10 (A)</t>
  </si>
  <si>
    <t>(Level 0)</t>
  </si>
  <si>
    <t>Program Manager</t>
  </si>
  <si>
    <t>(Level 1)</t>
  </si>
  <si>
    <t>DOE-BHSO</t>
  </si>
  <si>
    <t>Federal Project Director</t>
  </si>
  <si>
    <t>(Level 2)</t>
  </si>
  <si>
    <t>Scope</t>
  </si>
  <si>
    <t>Any change affecting Mission Need</t>
  </si>
  <si>
    <t>Any change affecting CD-4 deliverables</t>
  </si>
  <si>
    <t>N/A</t>
  </si>
  <si>
    <t>Any change not affecting CD-4 deliverables</t>
  </si>
  <si>
    <t>Cost</t>
  </si>
  <si>
    <t>Any increase in TPC</t>
  </si>
  <si>
    <t>Schedule</t>
  </si>
  <si>
    <t>Any delay in CD-4 date</t>
  </si>
  <si>
    <t>≥ 1-month delay of a Level 2 milestone date, or ≥ 3-month delay of a Level 3 milestone date</t>
  </si>
  <si>
    <t xml:space="preserve">DOE-SC-26 </t>
  </si>
  <si>
    <t xml:space="preserve">HFT </t>
  </si>
  <si>
    <t>DOE-SC-2</t>
  </si>
  <si>
    <t>Deputy Director for Science Program</t>
  </si>
  <si>
    <t>Any change to TEC or OPC, or cumulative allocation of ≥ $500k contingency</t>
  </si>
  <si>
    <t>≥ 3 months delay of a Level 1 milestone date (other than CD-4), or ≥ 6-month delay of a Level 2 milestone date</t>
  </si>
  <si>
    <t>A cumulative increase of ≥ $250k in WBS Level 2 elements, or cumulative allocation of ≥ $250k contingency</t>
  </si>
  <si>
    <t>≥ 3-month delay of a Level 2 milestone date</t>
  </si>
  <si>
    <t>Any increase of ≥ $50k in a WBS Level 2 element</t>
  </si>
  <si>
    <t xml:space="preserve">Contractor Project Director </t>
  </si>
  <si>
    <t>(Level 3)</t>
  </si>
  <si>
    <t>HFT - MIE and Redirect (TEC)</t>
  </si>
  <si>
    <t>Management</t>
  </si>
  <si>
    <t>1.1.1</t>
  </si>
  <si>
    <t>Project Management</t>
  </si>
  <si>
    <t>1.1.2</t>
  </si>
  <si>
    <t>Reviews/Meetings</t>
  </si>
  <si>
    <t>1.1.3</t>
  </si>
  <si>
    <t>Funding Milestones</t>
  </si>
  <si>
    <t>Pixel Detector (PXL)</t>
  </si>
  <si>
    <t>1.2.1</t>
  </si>
  <si>
    <t>Pixel Mechanics</t>
  </si>
  <si>
    <t>1.2.2</t>
  </si>
  <si>
    <t>Pixel Electronics</t>
  </si>
  <si>
    <t>1.2.3</t>
  </si>
  <si>
    <t>Detector Assembly</t>
  </si>
  <si>
    <t>1.2.4</t>
  </si>
  <si>
    <t>Infrastructure</t>
  </si>
  <si>
    <t>Intermediate Silicon Tracker (IST)</t>
  </si>
  <si>
    <t>1.3.1</t>
  </si>
  <si>
    <t>Mechanics</t>
  </si>
  <si>
    <t>1.3.2</t>
  </si>
  <si>
    <t>Electronics</t>
  </si>
  <si>
    <t>1.3.3</t>
  </si>
  <si>
    <t>Assembly,  testing and installation</t>
  </si>
  <si>
    <t>1.3.4</t>
  </si>
  <si>
    <t>Milestones</t>
  </si>
  <si>
    <t>Silicon Strip Detector (SSD)</t>
  </si>
  <si>
    <t>1.4.1</t>
  </si>
  <si>
    <t>1.4.2</t>
  </si>
  <si>
    <t>1.4.3</t>
  </si>
  <si>
    <t>Assembly</t>
  </si>
  <si>
    <t>1.4.4</t>
  </si>
  <si>
    <t>Integration and Global Supports (IGS)</t>
  </si>
  <si>
    <t>1.5.1</t>
  </si>
  <si>
    <t>1.5.2</t>
  </si>
  <si>
    <t>1.5.3</t>
  </si>
  <si>
    <t>1.5.4</t>
  </si>
  <si>
    <t>Integration Infrastructure</t>
  </si>
  <si>
    <t>1.5.5</t>
  </si>
  <si>
    <t>Installation</t>
  </si>
  <si>
    <t>1.5.6</t>
  </si>
  <si>
    <t>Integration Engineering Support (post CD-1)</t>
  </si>
  <si>
    <t>1.5.7</t>
  </si>
  <si>
    <t>Integration Engineering Support (post CD-2/3)</t>
  </si>
  <si>
    <t>1.5.8</t>
  </si>
  <si>
    <t>Safety</t>
  </si>
  <si>
    <t>Software</t>
  </si>
  <si>
    <t>1.6.1</t>
  </si>
  <si>
    <t>Online</t>
  </si>
  <si>
    <t>OPC - R&amp;D Efforts</t>
  </si>
  <si>
    <t>1.1.1.1</t>
  </si>
  <si>
    <t>Actuals through May 2011</t>
  </si>
  <si>
    <t>1.1.1.2</t>
  </si>
  <si>
    <t>Labor</t>
  </si>
  <si>
    <t>1.1.1.3</t>
  </si>
  <si>
    <t>Redirected Support</t>
  </si>
  <si>
    <t>1.1.1.4</t>
  </si>
  <si>
    <t>Materials and Expenses</t>
  </si>
  <si>
    <t>1.1.1.5</t>
  </si>
  <si>
    <t>Schedule Contingency</t>
  </si>
  <si>
    <t>MIE</t>
  </si>
  <si>
    <t>MIE/Redirect</t>
  </si>
  <si>
    <t>MIE Contingency</t>
  </si>
  <si>
    <t>WBS</t>
  </si>
  <si>
    <t>Description</t>
  </si>
  <si>
    <t>current date</t>
  </si>
  <si>
    <t>watch date</t>
  </si>
  <si>
    <t>Actual</t>
  </si>
  <si>
    <t>Forecast</t>
  </si>
  <si>
    <t>Note</t>
  </si>
  <si>
    <t>Draft report released 6/30/2011</t>
  </si>
  <si>
    <t>WSC , rest a week later ?</t>
  </si>
  <si>
    <t>This does not make sense; the design was scheduld for July, so ?</t>
  </si>
  <si>
    <t>BCP 1</t>
  </si>
  <si>
    <t>New BAC</t>
  </si>
  <si>
    <t xml:space="preserve">BCP </t>
  </si>
  <si>
    <t>Processed 9/1/11 for Ultimate Sensor Change</t>
  </si>
  <si>
    <t>First two fabs failed (august delivery)</t>
  </si>
  <si>
    <t>Final drawings resubmit to hamamatsu</t>
  </si>
  <si>
    <t>Hamamatsu extended del by 1 mo due to supplier issues. Drawings submitted on time. Hamamatsu just announced a two month deleivry slip due to equipment problems.</t>
  </si>
  <si>
    <t>delayed: due to IDS production, and occupancey of tooling. Currently being assembled.</t>
  </si>
  <si>
    <t>I like to change that one.</t>
  </si>
  <si>
    <t>testing is 90% complete.</t>
  </si>
  <si>
    <t>Not time critical, has 5 months schedule slack - poorly chosen L3.</t>
  </si>
  <si>
    <t>Q1FY12(A)</t>
  </si>
  <si>
    <t>SSD QRDO Board design finished</t>
  </si>
  <si>
    <t>L3 EF mileston</t>
  </si>
  <si>
    <t>EF date</t>
  </si>
  <si>
    <t>6/20/11(A)</t>
  </si>
  <si>
    <t>?</t>
  </si>
  <si>
    <t>delayed: due to IDS production, and occupancey of tooling. Currently being assembled. New estimate by JS</t>
  </si>
  <si>
    <t>7/8/11 (A)</t>
  </si>
  <si>
    <t>7/5/11 (A)</t>
  </si>
  <si>
    <t>Actual  /Forecast</t>
  </si>
  <si>
    <t>BCP 2</t>
  </si>
  <si>
    <t>Changed sequencing for SSD and added small amount of budget</t>
  </si>
  <si>
    <t>Revised in BCP# 2</t>
  </si>
  <si>
    <t>L3 CP - SSD RDO Design Finished</t>
  </si>
  <si>
    <t>Added with BCP #2</t>
  </si>
  <si>
    <t>L3 CP Slow controls ready for testing</t>
  </si>
  <si>
    <t>7/25/11(A)</t>
  </si>
  <si>
    <t>10/8/11(A)</t>
  </si>
  <si>
    <t>10/14/11(A)</t>
  </si>
  <si>
    <t>PXL  online software ready for engineering run</t>
  </si>
  <si>
    <t>PXL  online software ready for production run</t>
  </si>
  <si>
    <t>IST online software for ladder tests</t>
  </si>
  <si>
    <t>IST online software complete</t>
  </si>
  <si>
    <t>SSD online software complete</t>
  </si>
  <si>
    <t>Review of CMM software progress</t>
  </si>
  <si>
    <t>PXL CMM database delivred for prototype</t>
  </si>
  <si>
    <t>PXL CMM database delivred for production sectors</t>
  </si>
  <si>
    <t>IST CMM database delivered</t>
  </si>
  <si>
    <t>Alignement software Review</t>
  </si>
  <si>
    <t>Alignment software ready for engineering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</si>
</sst>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6100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9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14" fontId="3" fillId="0" borderId="0" xfId="0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165" fontId="2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/>
    <xf numFmtId="164" fontId="7" fillId="0" borderId="0" xfId="0" applyNumberFormat="1" applyFont="1" applyFill="1" applyAlignment="1">
      <alignment horizontal="left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4" fontId="8" fillId="2" borderId="0" xfId="66" applyNumberFormat="1" applyBorder="1"/>
    <xf numFmtId="14" fontId="3" fillId="0" borderId="0" xfId="0" applyNumberFormat="1" applyFont="1" applyBorder="1" applyAlignment="1">
      <alignment wrapText="1"/>
    </xf>
    <xf numFmtId="14" fontId="4" fillId="0" borderId="0" xfId="0" applyNumberFormat="1" applyFont="1" applyBorder="1"/>
    <xf numFmtId="44" fontId="0" fillId="0" borderId="0" xfId="1" applyFont="1"/>
    <xf numFmtId="44" fontId="2" fillId="0" borderId="0" xfId="1" applyFont="1"/>
    <xf numFmtId="0" fontId="4" fillId="0" borderId="1" xfId="0" applyFont="1" applyBorder="1"/>
    <xf numFmtId="0" fontId="3" fillId="0" borderId="1" xfId="0" applyFont="1" applyBorder="1" applyAlignment="1">
      <alignment horizontal="left" vertical="center" wrapText="1"/>
    </xf>
    <xf numFmtId="17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/>
    <xf numFmtId="14" fontId="2" fillId="0" borderId="1" xfId="0" applyNumberFormat="1" applyFont="1" applyFill="1" applyBorder="1"/>
    <xf numFmtId="14" fontId="11" fillId="2" borderId="0" xfId="66" applyNumberFormat="1" applyFont="1" applyBorder="1"/>
  </cellXfs>
  <cellStyles count="209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Good" xfId="66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Normal" xfId="0" builtinId="0"/>
  </cellStyles>
  <dxfs count="2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9"/>
  <sheetViews>
    <sheetView tabSelected="1" topLeftCell="A20" workbookViewId="0">
      <pane ySplit="4760" topLeftCell="A109" activePane="bottomLeft"/>
      <selection activeCell="B68" sqref="B68"/>
      <selection pane="bottomLeft" activeCell="F115" sqref="F115"/>
    </sheetView>
  </sheetViews>
  <sheetFormatPr baseColWidth="10" defaultColWidth="10.83203125" defaultRowHeight="15" x14ac:dyDescent="0"/>
  <cols>
    <col min="1" max="1" width="9" style="2" customWidth="1"/>
    <col min="2" max="2" width="58.1640625" style="2" customWidth="1"/>
    <col min="3" max="3" width="11.83203125" style="2" customWidth="1"/>
    <col min="4" max="4" width="9.83203125" style="2" customWidth="1"/>
    <col min="5" max="5" width="13.33203125" style="2" customWidth="1"/>
    <col min="6" max="6" width="10.83203125" style="2"/>
    <col min="7" max="7" width="13" style="18" customWidth="1"/>
    <col min="8" max="8" width="27.6640625" style="2" customWidth="1"/>
    <col min="9" max="9" width="10.83203125" style="2"/>
    <col min="10" max="10" width="5.83203125" style="2" bestFit="1" customWidth="1"/>
    <col min="11" max="11" width="53" style="2" customWidth="1"/>
    <col min="12" max="12" width="12.5" style="2" bestFit="1" customWidth="1"/>
    <col min="13" max="13" width="11.33203125" style="2" bestFit="1" customWidth="1"/>
    <col min="14" max="16384" width="10.83203125" style="2"/>
  </cols>
  <sheetData>
    <row r="1" spans="1:13">
      <c r="B1" s="2" t="s">
        <v>203</v>
      </c>
      <c r="E1" s="4">
        <v>40812</v>
      </c>
    </row>
    <row r="2" spans="1:13">
      <c r="B2" s="2" t="s">
        <v>204</v>
      </c>
      <c r="E2" s="4">
        <v>40846</v>
      </c>
    </row>
    <row r="4" spans="1:13" s="1" customFormat="1" ht="30">
      <c r="A4" s="1" t="s">
        <v>42</v>
      </c>
      <c r="B4" s="25" t="s">
        <v>43</v>
      </c>
      <c r="C4" s="25" t="s">
        <v>105</v>
      </c>
      <c r="D4" s="25" t="s">
        <v>44</v>
      </c>
      <c r="E4" s="1" t="s">
        <v>51</v>
      </c>
      <c r="F4" s="1" t="s">
        <v>205</v>
      </c>
      <c r="G4" s="19" t="s">
        <v>206</v>
      </c>
      <c r="H4" s="1" t="s">
        <v>207</v>
      </c>
      <c r="J4" s="33" t="s">
        <v>42</v>
      </c>
      <c r="K4" s="33" t="s">
        <v>43</v>
      </c>
      <c r="L4" s="33" t="s">
        <v>51</v>
      </c>
      <c r="M4" s="33" t="s">
        <v>231</v>
      </c>
    </row>
    <row r="5" spans="1:13" ht="30">
      <c r="A5" s="2">
        <v>1</v>
      </c>
      <c r="B5" s="26" t="s">
        <v>0</v>
      </c>
      <c r="C5" s="26" t="s">
        <v>1</v>
      </c>
      <c r="D5" s="27" t="s">
        <v>45</v>
      </c>
      <c r="E5" s="20"/>
      <c r="F5" s="22">
        <v>39862</v>
      </c>
      <c r="J5" s="34">
        <v>1</v>
      </c>
      <c r="K5" s="26" t="s">
        <v>0</v>
      </c>
      <c r="L5" s="34" t="str">
        <f>C5</f>
        <v>Q2, FY09 (A)</v>
      </c>
      <c r="M5" s="35" t="s">
        <v>109</v>
      </c>
    </row>
    <row r="6" spans="1:13" ht="30">
      <c r="A6" s="2">
        <v>1</v>
      </c>
      <c r="B6" s="26" t="s">
        <v>2</v>
      </c>
      <c r="C6" s="26" t="s">
        <v>3</v>
      </c>
      <c r="D6" s="27" t="s">
        <v>46</v>
      </c>
      <c r="E6" s="20"/>
      <c r="F6" s="22">
        <v>40421</v>
      </c>
      <c r="J6" s="34">
        <v>1</v>
      </c>
      <c r="K6" s="26" t="s">
        <v>2</v>
      </c>
      <c r="L6" s="34" t="str">
        <f t="shared" ref="L6:L29" si="0">C6</f>
        <v>Q4, FY10 (A)</v>
      </c>
      <c r="M6" s="35" t="s">
        <v>110</v>
      </c>
    </row>
    <row r="7" spans="1:13">
      <c r="A7" s="2">
        <v>1</v>
      </c>
      <c r="B7" s="26" t="s">
        <v>4</v>
      </c>
      <c r="C7" s="26" t="s">
        <v>5</v>
      </c>
      <c r="D7" s="27">
        <v>40827</v>
      </c>
      <c r="E7" s="20">
        <v>40756</v>
      </c>
      <c r="F7" s="1"/>
      <c r="G7" s="21">
        <v>40827</v>
      </c>
      <c r="J7" s="34">
        <v>1</v>
      </c>
      <c r="K7" s="26" t="s">
        <v>4</v>
      </c>
      <c r="L7" s="34" t="str">
        <f t="shared" si="0"/>
        <v>Q4FY11</v>
      </c>
      <c r="M7" s="35">
        <f>G7</f>
        <v>40827</v>
      </c>
    </row>
    <row r="8" spans="1:13">
      <c r="A8" s="3">
        <v>1</v>
      </c>
      <c r="B8" s="26" t="s">
        <v>6</v>
      </c>
      <c r="C8" s="26" t="s">
        <v>5</v>
      </c>
      <c r="D8" s="27">
        <v>40827</v>
      </c>
      <c r="E8" s="20">
        <v>40756</v>
      </c>
      <c r="F8" s="1"/>
      <c r="G8" s="21">
        <v>40827</v>
      </c>
      <c r="J8" s="36">
        <v>1</v>
      </c>
      <c r="K8" s="26" t="s">
        <v>6</v>
      </c>
      <c r="L8" s="34" t="str">
        <f t="shared" si="0"/>
        <v>Q4FY11</v>
      </c>
      <c r="M8" s="35">
        <f>G8</f>
        <v>40827</v>
      </c>
    </row>
    <row r="9" spans="1:13">
      <c r="A9" s="3">
        <v>1</v>
      </c>
      <c r="B9" s="26" t="s">
        <v>7</v>
      </c>
      <c r="C9" s="26" t="s">
        <v>8</v>
      </c>
      <c r="D9" s="27">
        <v>42156</v>
      </c>
      <c r="E9" s="20">
        <v>42156</v>
      </c>
      <c r="F9" s="1"/>
      <c r="G9" s="21">
        <v>42156</v>
      </c>
      <c r="J9" s="36">
        <v>1</v>
      </c>
      <c r="K9" s="26" t="s">
        <v>7</v>
      </c>
      <c r="L9" s="34" t="str">
        <f t="shared" si="0"/>
        <v>Q3FY15</v>
      </c>
      <c r="M9" s="35">
        <f>G9</f>
        <v>42156</v>
      </c>
    </row>
    <row r="10" spans="1:13" ht="30">
      <c r="A10" s="3">
        <v>2</v>
      </c>
      <c r="B10" s="26" t="s">
        <v>10</v>
      </c>
      <c r="C10" s="28" t="s">
        <v>11</v>
      </c>
      <c r="D10" s="27" t="s">
        <v>47</v>
      </c>
      <c r="E10" s="20"/>
      <c r="F10" s="22">
        <v>40527</v>
      </c>
      <c r="J10" s="36">
        <v>2</v>
      </c>
      <c r="K10" s="26" t="s">
        <v>10</v>
      </c>
      <c r="L10" s="34" t="str">
        <f t="shared" si="0"/>
        <v>Q1FY11(A)</v>
      </c>
      <c r="M10" s="35" t="s">
        <v>106</v>
      </c>
    </row>
    <row r="11" spans="1:13">
      <c r="A11" s="3">
        <v>2</v>
      </c>
      <c r="B11" s="26" t="s">
        <v>12</v>
      </c>
      <c r="C11" s="28" t="s">
        <v>13</v>
      </c>
      <c r="D11" s="27" t="s">
        <v>48</v>
      </c>
      <c r="E11" s="20"/>
      <c r="F11" s="22">
        <v>40617</v>
      </c>
      <c r="J11" s="36">
        <v>2</v>
      </c>
      <c r="K11" s="26" t="s">
        <v>12</v>
      </c>
      <c r="L11" s="34" t="str">
        <f t="shared" si="0"/>
        <v>Q2FY11(A)</v>
      </c>
      <c r="M11" s="35" t="s">
        <v>107</v>
      </c>
    </row>
    <row r="12" spans="1:13" ht="45">
      <c r="A12" s="3">
        <v>2</v>
      </c>
      <c r="B12" s="26" t="s">
        <v>14</v>
      </c>
      <c r="C12" s="28" t="s">
        <v>15</v>
      </c>
      <c r="D12" s="27">
        <v>40878</v>
      </c>
      <c r="E12" s="20">
        <v>40813</v>
      </c>
      <c r="F12" s="1"/>
      <c r="G12" s="21">
        <v>40862</v>
      </c>
      <c r="H12" s="18" t="s">
        <v>218</v>
      </c>
      <c r="J12" s="36">
        <v>2</v>
      </c>
      <c r="K12" s="26" t="s">
        <v>14</v>
      </c>
      <c r="L12" s="34" t="str">
        <f t="shared" si="0"/>
        <v>Q1FY12</v>
      </c>
      <c r="M12" s="35">
        <f>G12</f>
        <v>40862</v>
      </c>
    </row>
    <row r="13" spans="1:13">
      <c r="A13" s="3">
        <v>2</v>
      </c>
      <c r="B13" s="26" t="s">
        <v>16</v>
      </c>
      <c r="C13" s="28" t="s">
        <v>17</v>
      </c>
      <c r="D13" s="27">
        <v>41244</v>
      </c>
      <c r="E13" s="20">
        <v>41198</v>
      </c>
      <c r="F13" s="1"/>
      <c r="G13" s="21">
        <v>41198</v>
      </c>
      <c r="H13" s="18"/>
      <c r="J13" s="36">
        <v>2</v>
      </c>
      <c r="K13" s="26" t="s">
        <v>16</v>
      </c>
      <c r="L13" s="34" t="str">
        <f t="shared" si="0"/>
        <v>Q1FY13</v>
      </c>
      <c r="M13" s="35">
        <f t="shared" ref="M13:M15" si="1">G13</f>
        <v>41198</v>
      </c>
    </row>
    <row r="14" spans="1:13">
      <c r="A14" s="3">
        <v>2</v>
      </c>
      <c r="B14" s="26" t="s">
        <v>18</v>
      </c>
      <c r="C14" s="28" t="s">
        <v>19</v>
      </c>
      <c r="D14" s="27">
        <v>41334</v>
      </c>
      <c r="E14" s="20">
        <v>41320</v>
      </c>
      <c r="F14" s="1"/>
      <c r="G14" s="21">
        <v>41320</v>
      </c>
      <c r="H14" s="18"/>
      <c r="J14" s="36">
        <v>2</v>
      </c>
      <c r="K14" s="26" t="s">
        <v>18</v>
      </c>
      <c r="L14" s="34" t="str">
        <f t="shared" si="0"/>
        <v>Q2FY13</v>
      </c>
      <c r="M14" s="35">
        <f t="shared" si="1"/>
        <v>41320</v>
      </c>
    </row>
    <row r="15" spans="1:13">
      <c r="A15" s="3">
        <v>2</v>
      </c>
      <c r="B15" s="26" t="s">
        <v>20</v>
      </c>
      <c r="C15" s="28" t="s">
        <v>21</v>
      </c>
      <c r="D15" s="27">
        <v>41609</v>
      </c>
      <c r="E15" s="20">
        <v>41450</v>
      </c>
      <c r="F15" s="1"/>
      <c r="G15" s="21">
        <v>41450</v>
      </c>
      <c r="H15" s="18"/>
      <c r="J15" s="36">
        <v>2</v>
      </c>
      <c r="K15" s="26" t="s">
        <v>20</v>
      </c>
      <c r="L15" s="34" t="str">
        <f t="shared" si="0"/>
        <v>Q1FY14</v>
      </c>
      <c r="M15" s="35">
        <f t="shared" si="1"/>
        <v>41450</v>
      </c>
    </row>
    <row r="16" spans="1:13" ht="30">
      <c r="A16" s="3">
        <v>2</v>
      </c>
      <c r="B16" s="26" t="s">
        <v>23</v>
      </c>
      <c r="C16" s="28" t="s">
        <v>222</v>
      </c>
      <c r="D16" s="27" t="s">
        <v>50</v>
      </c>
      <c r="E16" s="20">
        <v>40735</v>
      </c>
      <c r="F16" s="22">
        <v>40732</v>
      </c>
      <c r="H16" s="18" t="s">
        <v>216</v>
      </c>
      <c r="J16" s="36">
        <v>2</v>
      </c>
      <c r="K16" s="26" t="s">
        <v>23</v>
      </c>
      <c r="L16" s="34" t="str">
        <f t="shared" si="0"/>
        <v>Q1FY12(A)</v>
      </c>
      <c r="M16" s="35" t="s">
        <v>229</v>
      </c>
    </row>
    <row r="17" spans="1:13">
      <c r="A17" s="3">
        <v>2</v>
      </c>
      <c r="B17" s="26" t="s">
        <v>24</v>
      </c>
      <c r="C17" s="28" t="s">
        <v>25</v>
      </c>
      <c r="D17" s="27">
        <v>40969</v>
      </c>
      <c r="E17" s="20">
        <v>40888</v>
      </c>
      <c r="F17" s="1"/>
      <c r="G17" s="21">
        <v>40931</v>
      </c>
      <c r="H17" s="18"/>
      <c r="J17" s="36">
        <v>2</v>
      </c>
      <c r="K17" s="26" t="s">
        <v>24</v>
      </c>
      <c r="L17" s="34" t="str">
        <f t="shared" si="0"/>
        <v>Q2FY12</v>
      </c>
      <c r="M17" s="35">
        <f t="shared" ref="M17:M21" si="2">G17</f>
        <v>40931</v>
      </c>
    </row>
    <row r="18" spans="1:13">
      <c r="A18" s="3">
        <v>2</v>
      </c>
      <c r="B18" s="26" t="s">
        <v>26</v>
      </c>
      <c r="C18" s="28" t="s">
        <v>27</v>
      </c>
      <c r="D18" s="27">
        <v>41061</v>
      </c>
      <c r="E18" s="20">
        <v>40959</v>
      </c>
      <c r="F18" s="1"/>
      <c r="G18" s="21">
        <v>41002</v>
      </c>
      <c r="H18" s="18"/>
      <c r="J18" s="36">
        <v>2</v>
      </c>
      <c r="K18" s="26" t="s">
        <v>26</v>
      </c>
      <c r="L18" s="34" t="str">
        <f t="shared" si="0"/>
        <v>Q3FY12</v>
      </c>
      <c r="M18" s="35">
        <f t="shared" si="2"/>
        <v>41002</v>
      </c>
    </row>
    <row r="19" spans="1:13">
      <c r="A19" s="3">
        <v>2</v>
      </c>
      <c r="B19" s="26" t="s">
        <v>28</v>
      </c>
      <c r="C19" s="28" t="s">
        <v>29</v>
      </c>
      <c r="D19" s="27">
        <v>41153</v>
      </c>
      <c r="E19" s="20">
        <v>41087</v>
      </c>
      <c r="F19" s="1"/>
      <c r="G19" s="21">
        <v>41130</v>
      </c>
      <c r="H19" s="18"/>
      <c r="J19" s="36">
        <v>2</v>
      </c>
      <c r="K19" s="26" t="s">
        <v>28</v>
      </c>
      <c r="L19" s="34" t="str">
        <f t="shared" si="0"/>
        <v>Q4FY12</v>
      </c>
      <c r="M19" s="35">
        <f t="shared" si="2"/>
        <v>41130</v>
      </c>
    </row>
    <row r="20" spans="1:13">
      <c r="A20" s="3">
        <v>2</v>
      </c>
      <c r="B20" s="26" t="s">
        <v>30</v>
      </c>
      <c r="C20" s="28" t="s">
        <v>19</v>
      </c>
      <c r="D20" s="27">
        <v>41334</v>
      </c>
      <c r="E20" s="20">
        <v>41215</v>
      </c>
      <c r="F20" s="1"/>
      <c r="G20" s="21">
        <v>41261</v>
      </c>
      <c r="H20" s="18"/>
      <c r="J20" s="36">
        <v>2</v>
      </c>
      <c r="K20" s="26" t="s">
        <v>30</v>
      </c>
      <c r="L20" s="34" t="str">
        <f t="shared" si="0"/>
        <v>Q2FY13</v>
      </c>
      <c r="M20" s="35">
        <f t="shared" si="2"/>
        <v>41261</v>
      </c>
    </row>
    <row r="21" spans="1:13">
      <c r="A21" s="3">
        <v>2</v>
      </c>
      <c r="B21" s="26" t="s">
        <v>31</v>
      </c>
      <c r="C21" s="28" t="s">
        <v>32</v>
      </c>
      <c r="D21" s="27">
        <v>41518</v>
      </c>
      <c r="E21" s="20">
        <v>41306</v>
      </c>
      <c r="F21" s="1"/>
      <c r="G21" s="21">
        <v>41351</v>
      </c>
      <c r="H21" s="18"/>
      <c r="J21" s="36">
        <v>2</v>
      </c>
      <c r="K21" s="26" t="s">
        <v>31</v>
      </c>
      <c r="L21" s="34" t="str">
        <f t="shared" si="0"/>
        <v>Q4FY13</v>
      </c>
      <c r="M21" s="35">
        <f t="shared" si="2"/>
        <v>41351</v>
      </c>
    </row>
    <row r="22" spans="1:13" ht="30">
      <c r="A22" s="3">
        <v>2</v>
      </c>
      <c r="B22" s="26" t="s">
        <v>34</v>
      </c>
      <c r="C22" s="28" t="s">
        <v>11</v>
      </c>
      <c r="D22" s="27" t="s">
        <v>49</v>
      </c>
      <c r="E22" s="20"/>
      <c r="F22" s="22">
        <v>40466</v>
      </c>
      <c r="H22" s="18"/>
      <c r="J22" s="36">
        <v>2</v>
      </c>
      <c r="K22" s="26" t="s">
        <v>34</v>
      </c>
      <c r="L22" s="34" t="str">
        <f t="shared" si="0"/>
        <v>Q1FY11(A)</v>
      </c>
      <c r="M22" s="35" t="s">
        <v>108</v>
      </c>
    </row>
    <row r="23" spans="1:13">
      <c r="A23" s="3">
        <v>2</v>
      </c>
      <c r="B23" s="29" t="s">
        <v>223</v>
      </c>
      <c r="C23" s="30" t="s">
        <v>15</v>
      </c>
      <c r="D23" s="27" t="s">
        <v>50</v>
      </c>
      <c r="E23" s="20">
        <v>40735</v>
      </c>
      <c r="F23" s="22">
        <v>40729</v>
      </c>
      <c r="H23" s="18"/>
      <c r="J23" s="36">
        <v>2</v>
      </c>
      <c r="K23" s="29" t="s">
        <v>223</v>
      </c>
      <c r="L23" s="34" t="str">
        <f t="shared" si="0"/>
        <v>Q1FY12</v>
      </c>
      <c r="M23" s="35" t="s">
        <v>230</v>
      </c>
    </row>
    <row r="24" spans="1:13">
      <c r="A24" s="3">
        <v>2</v>
      </c>
      <c r="B24" s="26" t="s">
        <v>35</v>
      </c>
      <c r="C24" s="28" t="s">
        <v>27</v>
      </c>
      <c r="D24" s="27">
        <v>41061</v>
      </c>
      <c r="E24" s="20">
        <v>41059</v>
      </c>
      <c r="F24" s="1"/>
      <c r="G24" s="21">
        <v>41103</v>
      </c>
      <c r="H24" s="18"/>
      <c r="J24" s="36">
        <v>2</v>
      </c>
      <c r="K24" s="26" t="s">
        <v>35</v>
      </c>
      <c r="L24" s="34" t="str">
        <f t="shared" si="0"/>
        <v>Q3FY12</v>
      </c>
      <c r="M24" s="35">
        <f t="shared" ref="M24:M29" si="3">G24</f>
        <v>41103</v>
      </c>
    </row>
    <row r="25" spans="1:13">
      <c r="A25" s="3">
        <v>2</v>
      </c>
      <c r="B25" s="26" t="s">
        <v>36</v>
      </c>
      <c r="C25" s="28" t="s">
        <v>17</v>
      </c>
      <c r="D25" s="27">
        <v>41244</v>
      </c>
      <c r="E25" s="20">
        <v>41242</v>
      </c>
      <c r="F25" s="1"/>
      <c r="G25" s="21">
        <v>41219</v>
      </c>
      <c r="H25" s="18"/>
      <c r="J25" s="36">
        <v>2</v>
      </c>
      <c r="K25" s="26" t="s">
        <v>36</v>
      </c>
      <c r="L25" s="34" t="str">
        <f t="shared" si="0"/>
        <v>Q1FY13</v>
      </c>
      <c r="M25" s="35">
        <f t="shared" si="3"/>
        <v>41219</v>
      </c>
    </row>
    <row r="26" spans="1:13">
      <c r="A26" s="3">
        <v>2</v>
      </c>
      <c r="B26" s="26" t="s">
        <v>37</v>
      </c>
      <c r="C26" s="28" t="s">
        <v>21</v>
      </c>
      <c r="D26" s="27">
        <v>41609</v>
      </c>
      <c r="E26" s="20">
        <v>41515</v>
      </c>
      <c r="F26" s="1"/>
      <c r="G26" s="21">
        <v>41514</v>
      </c>
      <c r="H26" s="18"/>
      <c r="J26" s="36">
        <v>2</v>
      </c>
      <c r="K26" s="26" t="s">
        <v>37</v>
      </c>
      <c r="L26" s="34" t="str">
        <f t="shared" si="0"/>
        <v>Q1FY14</v>
      </c>
      <c r="M26" s="35">
        <f t="shared" si="3"/>
        <v>41514</v>
      </c>
    </row>
    <row r="27" spans="1:13">
      <c r="A27" s="3">
        <v>2</v>
      </c>
      <c r="B27" s="26" t="s">
        <v>38</v>
      </c>
      <c r="C27" s="28" t="s">
        <v>19</v>
      </c>
      <c r="D27" s="27">
        <v>41334</v>
      </c>
      <c r="E27" s="20">
        <v>41218</v>
      </c>
      <c r="F27" s="1"/>
      <c r="G27" s="21">
        <v>41218</v>
      </c>
      <c r="H27" s="18"/>
      <c r="J27" s="36">
        <v>2</v>
      </c>
      <c r="K27" s="26" t="s">
        <v>38</v>
      </c>
      <c r="L27" s="34" t="str">
        <f t="shared" si="0"/>
        <v>Q2FY13</v>
      </c>
      <c r="M27" s="35">
        <f t="shared" si="3"/>
        <v>41218</v>
      </c>
    </row>
    <row r="28" spans="1:13">
      <c r="A28" s="3">
        <v>2</v>
      </c>
      <c r="B28" s="26" t="s">
        <v>39</v>
      </c>
      <c r="C28" s="28" t="s">
        <v>32</v>
      </c>
      <c r="D28" s="27">
        <v>41518</v>
      </c>
      <c r="E28" s="20">
        <v>41413</v>
      </c>
      <c r="F28" s="1"/>
      <c r="G28" s="21">
        <v>41413</v>
      </c>
      <c r="H28" s="18"/>
      <c r="J28" s="36">
        <v>2</v>
      </c>
      <c r="K28" s="26" t="s">
        <v>39</v>
      </c>
      <c r="L28" s="34" t="str">
        <f t="shared" si="0"/>
        <v>Q4FY13</v>
      </c>
      <c r="M28" s="35">
        <f t="shared" si="3"/>
        <v>41413</v>
      </c>
    </row>
    <row r="29" spans="1:13">
      <c r="A29" s="3">
        <v>2</v>
      </c>
      <c r="B29" s="26" t="s">
        <v>40</v>
      </c>
      <c r="C29" s="28" t="s">
        <v>41</v>
      </c>
      <c r="D29" s="27">
        <v>41974</v>
      </c>
      <c r="E29" s="20">
        <v>41598</v>
      </c>
      <c r="F29" s="1"/>
      <c r="G29" s="21">
        <v>41598</v>
      </c>
      <c r="H29" s="18"/>
      <c r="J29" s="36">
        <v>2</v>
      </c>
      <c r="K29" s="26" t="s">
        <v>40</v>
      </c>
      <c r="L29" s="34" t="str">
        <f t="shared" si="0"/>
        <v>Q1FY15</v>
      </c>
      <c r="M29" s="35">
        <f t="shared" si="3"/>
        <v>41598</v>
      </c>
    </row>
    <row r="30" spans="1:13">
      <c r="F30" s="1"/>
      <c r="H30" s="18"/>
    </row>
    <row r="31" spans="1:13">
      <c r="A31" s="31"/>
      <c r="B31" s="31" t="s">
        <v>224</v>
      </c>
      <c r="C31" s="31" t="s">
        <v>225</v>
      </c>
      <c r="D31" s="31" t="s">
        <v>206</v>
      </c>
      <c r="F31" s="1"/>
      <c r="H31" s="18"/>
    </row>
    <row r="32" spans="1:13">
      <c r="A32" s="31" t="s">
        <v>9</v>
      </c>
      <c r="B32" s="31" t="s">
        <v>67</v>
      </c>
      <c r="C32" s="32">
        <v>40795</v>
      </c>
      <c r="D32" s="31" t="s">
        <v>227</v>
      </c>
      <c r="E32" s="20">
        <v>40795</v>
      </c>
      <c r="F32" s="1"/>
      <c r="G32" s="21">
        <v>40847</v>
      </c>
      <c r="H32" s="18" t="s">
        <v>219</v>
      </c>
    </row>
    <row r="33" spans="1:8">
      <c r="A33" s="31"/>
      <c r="B33" s="31" t="s">
        <v>68</v>
      </c>
      <c r="C33" s="32">
        <v>41319</v>
      </c>
      <c r="D33" s="32">
        <v>41319</v>
      </c>
      <c r="E33" s="20">
        <v>41319</v>
      </c>
      <c r="F33" s="1"/>
      <c r="H33" s="18"/>
    </row>
    <row r="34" spans="1:8">
      <c r="A34" s="31"/>
      <c r="B34" s="31" t="s">
        <v>69</v>
      </c>
      <c r="C34" s="32">
        <v>41379</v>
      </c>
      <c r="D34" s="32">
        <v>41379</v>
      </c>
      <c r="E34" s="20">
        <v>41379</v>
      </c>
      <c r="F34" s="1"/>
      <c r="H34" s="18"/>
    </row>
    <row r="35" spans="1:8" ht="45">
      <c r="A35" s="31"/>
      <c r="B35" s="31" t="s">
        <v>70</v>
      </c>
      <c r="C35" s="32">
        <v>40721</v>
      </c>
      <c r="D35" s="32">
        <v>40846</v>
      </c>
      <c r="E35" s="20">
        <v>40721</v>
      </c>
      <c r="F35" s="1"/>
      <c r="G35" s="21">
        <v>40870</v>
      </c>
      <c r="H35" s="18" t="s">
        <v>218</v>
      </c>
    </row>
    <row r="36" spans="1:8" ht="60">
      <c r="A36" s="31"/>
      <c r="B36" s="31" t="s">
        <v>71</v>
      </c>
      <c r="C36" s="32">
        <v>40770</v>
      </c>
      <c r="D36" s="32">
        <v>40877</v>
      </c>
      <c r="E36" s="20">
        <v>40770</v>
      </c>
      <c r="F36" s="1"/>
      <c r="G36" s="21">
        <v>40870</v>
      </c>
      <c r="H36" s="18" t="s">
        <v>228</v>
      </c>
    </row>
    <row r="37" spans="1:8">
      <c r="A37" s="31"/>
      <c r="B37" s="31" t="s">
        <v>72</v>
      </c>
      <c r="C37" s="32">
        <v>40987</v>
      </c>
      <c r="D37" s="32">
        <v>40987</v>
      </c>
      <c r="E37" s="20">
        <v>40987</v>
      </c>
      <c r="F37" s="1"/>
      <c r="H37" s="18"/>
    </row>
    <row r="38" spans="1:8">
      <c r="A38" s="31"/>
      <c r="B38" s="31" t="s">
        <v>73</v>
      </c>
      <c r="C38" s="32">
        <v>41017</v>
      </c>
      <c r="D38" s="32">
        <v>41017</v>
      </c>
      <c r="E38" s="20">
        <v>41017</v>
      </c>
      <c r="F38" s="1"/>
      <c r="H38" s="18"/>
    </row>
    <row r="39" spans="1:8">
      <c r="A39" s="31"/>
      <c r="B39" s="31" t="s">
        <v>74</v>
      </c>
      <c r="C39" s="32">
        <v>41134</v>
      </c>
      <c r="D39" s="32">
        <v>41134</v>
      </c>
      <c r="E39" s="20">
        <v>41134</v>
      </c>
      <c r="F39" s="1"/>
      <c r="H39" s="18"/>
    </row>
    <row r="40" spans="1:8">
      <c r="A40" s="31"/>
      <c r="B40" s="31" t="s">
        <v>75</v>
      </c>
      <c r="C40" s="32"/>
      <c r="D40" s="32" t="s">
        <v>226</v>
      </c>
      <c r="E40" s="20"/>
      <c r="F40" s="22">
        <v>40714</v>
      </c>
      <c r="G40" s="21"/>
      <c r="H40" s="18" t="s">
        <v>208</v>
      </c>
    </row>
    <row r="41" spans="1:8">
      <c r="A41" s="31"/>
      <c r="B41" s="31" t="s">
        <v>76</v>
      </c>
      <c r="C41" s="32">
        <v>40974</v>
      </c>
      <c r="D41" s="32">
        <v>40974</v>
      </c>
      <c r="E41" s="20">
        <v>40974</v>
      </c>
      <c r="F41" s="1"/>
      <c r="H41" s="18"/>
    </row>
    <row r="42" spans="1:8">
      <c r="A42" s="31"/>
      <c r="B42" s="31" t="s">
        <v>77</v>
      </c>
      <c r="C42" s="32">
        <v>41122</v>
      </c>
      <c r="D42" s="32">
        <v>41122</v>
      </c>
      <c r="E42" s="20">
        <v>41122</v>
      </c>
      <c r="F42" s="1"/>
      <c r="H42" s="18"/>
    </row>
    <row r="43" spans="1:8">
      <c r="A43" s="31"/>
      <c r="B43" s="31" t="s">
        <v>78</v>
      </c>
      <c r="C43" s="32"/>
      <c r="D43" s="31" t="s">
        <v>226</v>
      </c>
      <c r="E43" s="20"/>
      <c r="F43" s="22">
        <v>40714</v>
      </c>
      <c r="H43" s="18"/>
    </row>
    <row r="44" spans="1:8">
      <c r="A44" s="31"/>
      <c r="B44" s="31" t="s">
        <v>79</v>
      </c>
      <c r="C44" s="32">
        <v>40989</v>
      </c>
      <c r="D44" s="32">
        <v>40989</v>
      </c>
      <c r="E44" s="20">
        <v>40989</v>
      </c>
      <c r="F44" s="1"/>
      <c r="H44" s="18"/>
    </row>
    <row r="45" spans="1:8">
      <c r="A45" s="31"/>
      <c r="B45" s="31" t="s">
        <v>80</v>
      </c>
      <c r="C45" s="32">
        <v>41214</v>
      </c>
      <c r="D45" s="32">
        <v>41214</v>
      </c>
      <c r="E45" s="20">
        <v>41214</v>
      </c>
      <c r="F45" s="1"/>
      <c r="H45" s="18"/>
    </row>
    <row r="46" spans="1:8">
      <c r="A46" s="31"/>
      <c r="B46" s="31" t="s">
        <v>81</v>
      </c>
      <c r="C46" s="32">
        <v>41318</v>
      </c>
      <c r="D46" s="32">
        <v>41318</v>
      </c>
      <c r="E46" s="20">
        <v>41318</v>
      </c>
      <c r="F46" s="1"/>
      <c r="H46" s="18"/>
    </row>
    <row r="47" spans="1:8">
      <c r="A47" s="31"/>
      <c r="B47" s="31" t="s">
        <v>82</v>
      </c>
      <c r="C47" s="32">
        <v>41544</v>
      </c>
      <c r="D47" s="32">
        <v>41544</v>
      </c>
      <c r="E47" s="20">
        <v>41544</v>
      </c>
      <c r="F47" s="1"/>
      <c r="H47" s="18"/>
    </row>
    <row r="48" spans="1:8">
      <c r="A48" s="31"/>
      <c r="B48" s="31"/>
      <c r="C48" s="31"/>
      <c r="D48" s="31"/>
      <c r="F48" s="1"/>
      <c r="H48" s="18"/>
    </row>
    <row r="49" spans="1:8" ht="30">
      <c r="A49" s="31" t="s">
        <v>22</v>
      </c>
      <c r="B49" s="31" t="s">
        <v>52</v>
      </c>
      <c r="C49" s="32">
        <v>40736</v>
      </c>
      <c r="D49" s="32" t="s">
        <v>239</v>
      </c>
      <c r="E49" s="20">
        <v>40736</v>
      </c>
      <c r="F49" s="1"/>
      <c r="G49" s="21">
        <v>40828</v>
      </c>
      <c r="H49" s="18" t="s">
        <v>215</v>
      </c>
    </row>
    <row r="50" spans="1:8" ht="90">
      <c r="A50" s="31"/>
      <c r="B50" s="31" t="s">
        <v>53</v>
      </c>
      <c r="C50" s="32">
        <v>40805</v>
      </c>
      <c r="D50" s="32">
        <v>40892</v>
      </c>
      <c r="E50" s="20">
        <v>40805</v>
      </c>
      <c r="F50" s="1"/>
      <c r="G50" s="21">
        <v>40892</v>
      </c>
      <c r="H50" s="18" t="s">
        <v>217</v>
      </c>
    </row>
    <row r="51" spans="1:8">
      <c r="A51" s="31"/>
      <c r="B51" s="31" t="s">
        <v>54</v>
      </c>
      <c r="C51" s="32">
        <v>40933</v>
      </c>
      <c r="D51" s="32">
        <v>40933</v>
      </c>
      <c r="E51" s="20">
        <v>40933</v>
      </c>
      <c r="F51" s="1"/>
      <c r="G51" s="21">
        <v>40933</v>
      </c>
      <c r="H51" s="18"/>
    </row>
    <row r="52" spans="1:8">
      <c r="A52" s="31"/>
      <c r="B52" s="31" t="s">
        <v>55</v>
      </c>
      <c r="C52" s="32">
        <v>40987</v>
      </c>
      <c r="D52" s="32">
        <v>40987</v>
      </c>
      <c r="E52" s="20">
        <v>40987</v>
      </c>
      <c r="F52" s="1"/>
      <c r="G52" s="21">
        <v>40997</v>
      </c>
      <c r="H52" s="18"/>
    </row>
    <row r="53" spans="1:8">
      <c r="A53" s="31"/>
      <c r="B53" s="31" t="s">
        <v>56</v>
      </c>
      <c r="C53" s="32">
        <v>41003</v>
      </c>
      <c r="D53" s="32">
        <v>41003</v>
      </c>
      <c r="E53" s="20">
        <v>41003</v>
      </c>
      <c r="F53" s="1"/>
      <c r="G53" s="21">
        <v>41045</v>
      </c>
      <c r="H53" s="18"/>
    </row>
    <row r="54" spans="1:8">
      <c r="A54" s="31"/>
      <c r="B54" s="31" t="s">
        <v>57</v>
      </c>
      <c r="C54" s="32">
        <v>41002</v>
      </c>
      <c r="D54" s="32">
        <v>41002</v>
      </c>
      <c r="E54" s="20">
        <v>41002</v>
      </c>
      <c r="F54" s="1"/>
      <c r="G54" s="21">
        <v>41044</v>
      </c>
      <c r="H54" s="18"/>
    </row>
    <row r="55" spans="1:8">
      <c r="A55" s="31"/>
      <c r="B55" s="31" t="s">
        <v>58</v>
      </c>
      <c r="C55" s="32">
        <v>41158</v>
      </c>
      <c r="D55" s="32">
        <v>41158</v>
      </c>
      <c r="E55" s="20">
        <v>41158</v>
      </c>
      <c r="F55" s="1"/>
      <c r="G55" s="21">
        <v>41158</v>
      </c>
      <c r="H55" s="18"/>
    </row>
    <row r="56" spans="1:8">
      <c r="A56" s="31"/>
      <c r="B56" s="31" t="s">
        <v>59</v>
      </c>
      <c r="C56" s="32">
        <v>41045</v>
      </c>
      <c r="D56" s="32">
        <v>41045</v>
      </c>
      <c r="E56" s="20">
        <v>41045</v>
      </c>
      <c r="F56" s="1"/>
      <c r="G56" s="21">
        <v>41088</v>
      </c>
      <c r="H56" s="18"/>
    </row>
    <row r="57" spans="1:8">
      <c r="A57" s="31"/>
      <c r="B57" s="31" t="s">
        <v>60</v>
      </c>
      <c r="C57" s="32">
        <v>41087</v>
      </c>
      <c r="D57" s="32">
        <v>41087</v>
      </c>
      <c r="E57" s="20">
        <v>41087</v>
      </c>
      <c r="F57" s="1"/>
      <c r="G57" s="21">
        <v>41130</v>
      </c>
      <c r="H57" s="18"/>
    </row>
    <row r="58" spans="1:8">
      <c r="A58" s="31"/>
      <c r="B58" s="31" t="s">
        <v>61</v>
      </c>
      <c r="C58" s="32">
        <v>41218</v>
      </c>
      <c r="D58" s="32">
        <v>41218</v>
      </c>
      <c r="E58" s="20">
        <v>41218</v>
      </c>
      <c r="F58" s="1"/>
      <c r="G58" s="21">
        <v>41262</v>
      </c>
      <c r="H58" s="18"/>
    </row>
    <row r="59" spans="1:8">
      <c r="A59" s="31"/>
      <c r="B59" s="31" t="s">
        <v>62</v>
      </c>
      <c r="C59" s="32">
        <v>41306</v>
      </c>
      <c r="D59" s="32">
        <v>41306</v>
      </c>
      <c r="E59" s="20">
        <v>41306</v>
      </c>
      <c r="F59" s="1"/>
      <c r="G59" s="21">
        <v>41306</v>
      </c>
      <c r="H59" s="18"/>
    </row>
    <row r="60" spans="1:8">
      <c r="A60" s="31"/>
      <c r="B60" s="31" t="s">
        <v>63</v>
      </c>
      <c r="C60" s="32">
        <v>41306</v>
      </c>
      <c r="D60" s="32">
        <v>41306</v>
      </c>
      <c r="E60" s="20">
        <v>41306</v>
      </c>
      <c r="F60" s="1"/>
      <c r="G60" s="21">
        <v>41351</v>
      </c>
      <c r="H60" s="18"/>
    </row>
    <row r="61" spans="1:8">
      <c r="A61" s="31"/>
      <c r="B61" s="31" t="s">
        <v>64</v>
      </c>
      <c r="C61" s="32">
        <v>41557</v>
      </c>
      <c r="D61" s="32">
        <v>41557</v>
      </c>
      <c r="E61" s="20">
        <v>41557</v>
      </c>
      <c r="F61" s="1"/>
      <c r="G61" s="21">
        <v>41557</v>
      </c>
      <c r="H61" s="18"/>
    </row>
    <row r="62" spans="1:8">
      <c r="A62" s="31"/>
      <c r="B62" s="31" t="s">
        <v>65</v>
      </c>
      <c r="C62" s="32">
        <v>41512</v>
      </c>
      <c r="D62" s="32">
        <v>41512</v>
      </c>
      <c r="E62" s="20">
        <v>41512</v>
      </c>
      <c r="F62" s="1"/>
      <c r="G62" s="21">
        <v>41512</v>
      </c>
      <c r="H62" s="18"/>
    </row>
    <row r="63" spans="1:8">
      <c r="A63" s="31"/>
      <c r="B63" s="31" t="s">
        <v>66</v>
      </c>
      <c r="C63" s="32">
        <v>41529</v>
      </c>
      <c r="D63" s="32">
        <v>41529</v>
      </c>
      <c r="E63" s="20">
        <v>41529</v>
      </c>
      <c r="F63" s="1"/>
      <c r="G63" s="21">
        <v>41529</v>
      </c>
      <c r="H63" s="18"/>
    </row>
    <row r="64" spans="1:8">
      <c r="A64" s="31"/>
      <c r="B64" s="31"/>
      <c r="C64" s="31"/>
      <c r="D64" s="31"/>
      <c r="F64" s="1"/>
      <c r="H64" s="18"/>
    </row>
    <row r="65" spans="1:9">
      <c r="A65" s="31" t="s">
        <v>90</v>
      </c>
      <c r="B65" s="31" t="s">
        <v>83</v>
      </c>
      <c r="C65" s="32">
        <v>40940</v>
      </c>
      <c r="D65" s="32">
        <v>40940</v>
      </c>
      <c r="E65" s="20">
        <v>40940</v>
      </c>
      <c r="F65" s="1"/>
      <c r="H65" s="18"/>
    </row>
    <row r="66" spans="1:9">
      <c r="A66" s="31"/>
      <c r="B66" s="31" t="s">
        <v>84</v>
      </c>
      <c r="C66" s="32">
        <v>41041</v>
      </c>
      <c r="D66" s="32">
        <v>41041</v>
      </c>
      <c r="E66" s="20">
        <v>41041</v>
      </c>
      <c r="F66" s="1"/>
      <c r="H66" s="18"/>
    </row>
    <row r="67" spans="1:9">
      <c r="A67" s="31"/>
      <c r="B67" s="31" t="s">
        <v>85</v>
      </c>
      <c r="C67" s="32">
        <v>40809</v>
      </c>
      <c r="D67" s="32" t="s">
        <v>240</v>
      </c>
      <c r="E67" s="20">
        <v>40809</v>
      </c>
      <c r="F67" s="1"/>
      <c r="G67" s="21">
        <v>40830</v>
      </c>
      <c r="H67" s="18" t="s">
        <v>209</v>
      </c>
    </row>
    <row r="68" spans="1:9">
      <c r="A68" s="31"/>
      <c r="B68" s="31" t="s">
        <v>86</v>
      </c>
      <c r="C68" s="32">
        <v>40910</v>
      </c>
      <c r="D68" s="32">
        <v>40910</v>
      </c>
      <c r="E68" s="20">
        <v>40910</v>
      </c>
      <c r="F68" s="1"/>
      <c r="H68" s="18"/>
    </row>
    <row r="69" spans="1:9">
      <c r="A69" s="31"/>
      <c r="B69" s="31" t="s">
        <v>87</v>
      </c>
      <c r="C69" s="32">
        <v>40831</v>
      </c>
      <c r="D69" s="32">
        <v>40831</v>
      </c>
      <c r="E69" s="20">
        <v>40831</v>
      </c>
      <c r="F69" s="1"/>
      <c r="G69" s="21">
        <v>40844</v>
      </c>
      <c r="H69" s="18"/>
    </row>
    <row r="70" spans="1:9">
      <c r="A70" s="31"/>
      <c r="B70" s="31" t="s">
        <v>88</v>
      </c>
      <c r="C70" s="32">
        <v>41487</v>
      </c>
      <c r="D70" s="32">
        <v>41487</v>
      </c>
      <c r="E70" s="20">
        <v>41487</v>
      </c>
      <c r="F70" s="1"/>
      <c r="H70" s="18"/>
    </row>
    <row r="71" spans="1:9">
      <c r="A71" s="31"/>
      <c r="B71" s="31" t="s">
        <v>89</v>
      </c>
      <c r="C71" s="32">
        <v>41306</v>
      </c>
      <c r="D71" s="32">
        <v>41306</v>
      </c>
      <c r="E71" s="20">
        <v>41306</v>
      </c>
      <c r="F71" s="1"/>
      <c r="H71" s="18"/>
    </row>
    <row r="72" spans="1:9">
      <c r="A72" s="31"/>
      <c r="B72" s="31"/>
      <c r="C72" s="31"/>
      <c r="D72" s="31"/>
      <c r="F72" s="1"/>
      <c r="H72" s="18"/>
    </row>
    <row r="73" spans="1:9">
      <c r="A73" s="31" t="s">
        <v>33</v>
      </c>
      <c r="B73" s="31"/>
      <c r="C73" s="31"/>
      <c r="D73" s="31"/>
      <c r="F73" s="1"/>
      <c r="H73" s="18"/>
    </row>
    <row r="74" spans="1:9" ht="45">
      <c r="A74" s="40"/>
      <c r="B74" s="40" t="s">
        <v>93</v>
      </c>
      <c r="C74" s="41">
        <v>40778.708333333336</v>
      </c>
      <c r="D74" s="42" t="s">
        <v>238</v>
      </c>
      <c r="E74" s="43">
        <v>40778.708333333336</v>
      </c>
      <c r="F74" s="22">
        <v>40749</v>
      </c>
      <c r="G74" s="21">
        <v>40778</v>
      </c>
      <c r="H74" s="18" t="s">
        <v>210</v>
      </c>
    </row>
    <row r="75" spans="1:9">
      <c r="A75" s="40"/>
      <c r="B75" s="40" t="s">
        <v>94</v>
      </c>
      <c r="C75" s="41">
        <v>40847.708333333336</v>
      </c>
      <c r="D75" s="41">
        <v>40847.708333333336</v>
      </c>
      <c r="E75" s="20">
        <v>40847.708333333336</v>
      </c>
      <c r="F75" s="1"/>
      <c r="G75" s="21">
        <v>40846</v>
      </c>
      <c r="H75" s="18" t="s">
        <v>220</v>
      </c>
      <c r="I75" s="2" t="s">
        <v>234</v>
      </c>
    </row>
    <row r="76" spans="1:9" ht="45">
      <c r="A76" s="40"/>
      <c r="B76" s="40" t="s">
        <v>102</v>
      </c>
      <c r="C76" s="41">
        <v>40849.708333333336</v>
      </c>
      <c r="D76" s="41">
        <v>40849.708333333336</v>
      </c>
      <c r="E76" s="20">
        <v>40849.708333333336</v>
      </c>
      <c r="F76" s="1"/>
      <c r="G76" s="21">
        <v>40849</v>
      </c>
      <c r="H76" s="18" t="s">
        <v>221</v>
      </c>
    </row>
    <row r="77" spans="1:9">
      <c r="A77" s="40"/>
      <c r="B77" s="40" t="s">
        <v>99</v>
      </c>
      <c r="C77" s="41">
        <v>40875.708333333336</v>
      </c>
      <c r="D77" s="41">
        <v>40875.708333333336</v>
      </c>
      <c r="E77" s="20">
        <v>40875.708333333336</v>
      </c>
      <c r="F77" s="1"/>
      <c r="G77" s="21">
        <v>40875</v>
      </c>
      <c r="H77" s="18"/>
    </row>
    <row r="78" spans="1:9">
      <c r="A78" s="40"/>
      <c r="B78" s="40" t="s">
        <v>235</v>
      </c>
      <c r="C78" s="41">
        <v>40935.708333333336</v>
      </c>
      <c r="D78" s="41">
        <v>40935.708333333336</v>
      </c>
      <c r="E78" s="20">
        <v>40935.708333333336</v>
      </c>
      <c r="F78" s="22"/>
      <c r="G78" s="21">
        <v>40935</v>
      </c>
      <c r="H78" s="18"/>
      <c r="I78" s="2" t="s">
        <v>236</v>
      </c>
    </row>
    <row r="79" spans="1:9">
      <c r="A79" s="40"/>
      <c r="B79" s="40" t="s">
        <v>91</v>
      </c>
      <c r="C79" s="41">
        <v>41061.333333333336</v>
      </c>
      <c r="D79" s="41">
        <v>41061.333333333336</v>
      </c>
      <c r="E79" s="20">
        <v>41061.333333333336</v>
      </c>
      <c r="F79" s="1"/>
      <c r="G79" s="21">
        <v>41089</v>
      </c>
      <c r="H79" s="18"/>
    </row>
    <row r="80" spans="1:9">
      <c r="A80" s="40"/>
      <c r="B80" s="40" t="s">
        <v>103</v>
      </c>
      <c r="C80" s="41">
        <v>41089.708333333336</v>
      </c>
      <c r="D80" s="41">
        <v>41089.708333333336</v>
      </c>
      <c r="E80" s="20">
        <v>41089.708333333336</v>
      </c>
      <c r="F80" s="1"/>
      <c r="G80" s="21">
        <v>41304</v>
      </c>
      <c r="H80" s="18"/>
    </row>
    <row r="81" spans="1:8">
      <c r="A81" s="40"/>
      <c r="B81" s="40" t="s">
        <v>95</v>
      </c>
      <c r="C81" s="41">
        <v>41131.708333333336</v>
      </c>
      <c r="D81" s="41">
        <v>41131.708333333336</v>
      </c>
      <c r="E81" s="20">
        <v>41131.708333333336</v>
      </c>
      <c r="F81" s="1"/>
      <c r="G81" s="21">
        <v>41131</v>
      </c>
      <c r="H81" s="18"/>
    </row>
    <row r="82" spans="1:8">
      <c r="A82" s="40"/>
      <c r="B82" s="40" t="s">
        <v>96</v>
      </c>
      <c r="C82" s="41">
        <v>41190.708333333336</v>
      </c>
      <c r="D82" s="41">
        <v>41190.708333333336</v>
      </c>
      <c r="E82" s="20">
        <v>41190.708333333336</v>
      </c>
      <c r="F82" s="1"/>
      <c r="G82" s="21">
        <v>41190</v>
      </c>
      <c r="H82" s="18"/>
    </row>
    <row r="83" spans="1:8">
      <c r="A83" s="40"/>
      <c r="B83" s="40" t="s">
        <v>97</v>
      </c>
      <c r="C83" s="41">
        <v>41296.708333333336</v>
      </c>
      <c r="D83" s="41">
        <v>41296.708333333336</v>
      </c>
      <c r="E83" s="20">
        <v>41296.708333333336</v>
      </c>
      <c r="F83" s="1"/>
      <c r="G83" s="21">
        <v>41296</v>
      </c>
      <c r="H83" s="18"/>
    </row>
    <row r="84" spans="1:8">
      <c r="A84" s="40"/>
      <c r="B84" s="40" t="s">
        <v>237</v>
      </c>
      <c r="C84" s="41">
        <v>41304.708333333336</v>
      </c>
      <c r="D84" s="41">
        <v>41304.708333333336</v>
      </c>
      <c r="E84" s="20">
        <v>41304.708333333336</v>
      </c>
      <c r="F84" s="1"/>
      <c r="G84" s="21">
        <v>41365</v>
      </c>
      <c r="H84" s="18"/>
    </row>
    <row r="85" spans="1:8">
      <c r="A85" s="40"/>
      <c r="B85" s="40" t="s">
        <v>98</v>
      </c>
      <c r="C85" s="41">
        <v>41355.708333333336</v>
      </c>
      <c r="D85" s="41">
        <v>41355.708333333336</v>
      </c>
      <c r="E85" s="20">
        <v>41355.708333333336</v>
      </c>
      <c r="F85" s="1"/>
      <c r="G85" s="21">
        <v>41464</v>
      </c>
      <c r="H85" s="18"/>
    </row>
    <row r="86" spans="1:8">
      <c r="A86" s="40"/>
      <c r="B86" s="40" t="s">
        <v>92</v>
      </c>
      <c r="C86" s="41">
        <v>41365.333333333336</v>
      </c>
      <c r="D86" s="41">
        <v>41365.333333333336</v>
      </c>
      <c r="E86" s="20">
        <v>41365.333333333336</v>
      </c>
      <c r="F86" s="1"/>
      <c r="G86" s="21">
        <v>41439</v>
      </c>
      <c r="H86" s="18"/>
    </row>
    <row r="87" spans="1:8">
      <c r="A87" s="40"/>
      <c r="B87" s="40" t="s">
        <v>100</v>
      </c>
      <c r="C87" s="41">
        <v>41439.708333333336</v>
      </c>
      <c r="D87" s="41">
        <v>41439.708333333336</v>
      </c>
      <c r="E87" s="20">
        <v>41439.708333333336</v>
      </c>
      <c r="F87" s="1"/>
      <c r="G87" s="21">
        <v>41502</v>
      </c>
      <c r="H87" s="18"/>
    </row>
    <row r="88" spans="1:8">
      <c r="A88" s="40"/>
      <c r="B88" s="40" t="s">
        <v>101</v>
      </c>
      <c r="C88" s="41">
        <v>41464.708333333336</v>
      </c>
      <c r="D88" s="41">
        <v>41464.708333333336</v>
      </c>
      <c r="E88" s="20">
        <v>41464.708333333336</v>
      </c>
    </row>
    <row r="89" spans="1:8">
      <c r="A89" s="40"/>
      <c r="B89" s="40" t="s">
        <v>104</v>
      </c>
      <c r="C89" s="41">
        <v>41502.708333333336</v>
      </c>
      <c r="D89" s="41">
        <v>41502.708333333336</v>
      </c>
      <c r="E89" s="20">
        <v>41502.708333333336</v>
      </c>
    </row>
    <row r="90" spans="1:8">
      <c r="A90" s="31" t="s">
        <v>184</v>
      </c>
      <c r="B90" s="31"/>
      <c r="C90" s="31"/>
      <c r="D90" s="31"/>
    </row>
    <row r="91" spans="1:8">
      <c r="A91" s="31"/>
      <c r="B91" s="31" t="s">
        <v>241</v>
      </c>
      <c r="C91" s="32">
        <v>41247</v>
      </c>
      <c r="D91" s="32">
        <v>41247</v>
      </c>
    </row>
    <row r="92" spans="1:8">
      <c r="A92" s="31"/>
      <c r="B92" s="31" t="s">
        <v>242</v>
      </c>
      <c r="C92" s="32">
        <v>41548</v>
      </c>
      <c r="D92" s="32">
        <v>41548</v>
      </c>
    </row>
    <row r="93" spans="1:8">
      <c r="A93" s="31"/>
      <c r="B93" s="31" t="s">
        <v>243</v>
      </c>
      <c r="C93" s="32">
        <v>41287</v>
      </c>
      <c r="D93" s="32">
        <v>41287</v>
      </c>
    </row>
    <row r="94" spans="1:8">
      <c r="A94" s="31"/>
      <c r="B94" s="31" t="s">
        <v>244</v>
      </c>
      <c r="C94" s="32">
        <v>41479</v>
      </c>
      <c r="D94" s="32">
        <v>41479</v>
      </c>
    </row>
    <row r="95" spans="1:8">
      <c r="A95" s="31"/>
      <c r="B95" s="31" t="s">
        <v>245</v>
      </c>
      <c r="C95" s="32">
        <v>41408</v>
      </c>
      <c r="D95" s="32">
        <v>41408</v>
      </c>
    </row>
    <row r="96" spans="1:8">
      <c r="A96" s="31"/>
      <c r="B96" s="31" t="s">
        <v>246</v>
      </c>
      <c r="C96" s="32">
        <v>41004</v>
      </c>
      <c r="D96" s="32">
        <v>41004</v>
      </c>
    </row>
    <row r="97" spans="1:4">
      <c r="A97" s="31"/>
      <c r="B97" s="31" t="s">
        <v>247</v>
      </c>
      <c r="C97" s="32">
        <v>41228</v>
      </c>
      <c r="D97" s="32">
        <v>41228</v>
      </c>
    </row>
    <row r="98" spans="1:4">
      <c r="A98" s="31"/>
      <c r="B98" s="31" t="s">
        <v>248</v>
      </c>
      <c r="C98" s="32">
        <v>41508</v>
      </c>
      <c r="D98" s="32">
        <v>41508</v>
      </c>
    </row>
    <row r="99" spans="1:4">
      <c r="A99" s="31"/>
      <c r="B99" s="31" t="s">
        <v>249</v>
      </c>
      <c r="C99" s="32">
        <v>41503</v>
      </c>
      <c r="D99" s="32">
        <v>41503</v>
      </c>
    </row>
    <row r="100" spans="1:4">
      <c r="A100" s="31"/>
      <c r="B100" s="31" t="s">
        <v>250</v>
      </c>
      <c r="C100" s="32">
        <v>41172</v>
      </c>
      <c r="D100" s="32">
        <v>41172</v>
      </c>
    </row>
    <row r="101" spans="1:4">
      <c r="A101" s="31"/>
      <c r="B101" s="31" t="s">
        <v>251</v>
      </c>
      <c r="C101" s="32">
        <v>41292</v>
      </c>
      <c r="D101" s="32">
        <v>41292</v>
      </c>
    </row>
    <row r="109" spans="1:4" ht="30">
      <c r="A109" s="33" t="s">
        <v>42</v>
      </c>
      <c r="B109" s="33" t="s">
        <v>43</v>
      </c>
      <c r="C109" s="33" t="s">
        <v>51</v>
      </c>
      <c r="D109" s="33" t="s">
        <v>231</v>
      </c>
    </row>
    <row r="110" spans="1:4">
      <c r="A110" s="33" t="s">
        <v>9</v>
      </c>
      <c r="B110" s="33"/>
      <c r="C110" s="33"/>
      <c r="D110" s="33"/>
    </row>
    <row r="111" spans="1:4">
      <c r="A111" s="31">
        <v>3</v>
      </c>
      <c r="B111" s="31" t="s">
        <v>68</v>
      </c>
      <c r="C111" s="32">
        <v>41319</v>
      </c>
      <c r="D111" s="32">
        <v>41319</v>
      </c>
    </row>
    <row r="112" spans="1:4">
      <c r="A112" s="31">
        <v>3</v>
      </c>
      <c r="B112" s="31" t="s">
        <v>69</v>
      </c>
      <c r="C112" s="32">
        <v>41379</v>
      </c>
      <c r="D112" s="32">
        <v>41379</v>
      </c>
    </row>
    <row r="113" spans="1:4">
      <c r="A113" s="31">
        <v>3</v>
      </c>
      <c r="B113" s="31" t="s">
        <v>71</v>
      </c>
      <c r="C113" s="32">
        <v>40770</v>
      </c>
      <c r="D113" s="32">
        <v>40877</v>
      </c>
    </row>
    <row r="114" spans="1:4">
      <c r="A114" s="31">
        <v>3</v>
      </c>
      <c r="B114" s="31" t="s">
        <v>72</v>
      </c>
      <c r="C114" s="32">
        <v>40987</v>
      </c>
      <c r="D114" s="32">
        <v>40987</v>
      </c>
    </row>
    <row r="115" spans="1:4">
      <c r="A115" s="31">
        <v>3</v>
      </c>
      <c r="B115" s="31" t="s">
        <v>74</v>
      </c>
      <c r="C115" s="32">
        <v>41134</v>
      </c>
      <c r="D115" s="32">
        <v>41134</v>
      </c>
    </row>
    <row r="116" spans="1:4">
      <c r="A116" s="31">
        <v>3</v>
      </c>
      <c r="B116" s="31" t="s">
        <v>75</v>
      </c>
      <c r="C116" s="32"/>
      <c r="D116" s="32" t="s">
        <v>226</v>
      </c>
    </row>
    <row r="117" spans="1:4">
      <c r="A117" s="31">
        <v>3</v>
      </c>
      <c r="B117" s="31" t="s">
        <v>76</v>
      </c>
      <c r="C117" s="32">
        <v>40974</v>
      </c>
      <c r="D117" s="32">
        <v>40974</v>
      </c>
    </row>
    <row r="118" spans="1:4">
      <c r="A118" s="31">
        <v>3</v>
      </c>
      <c r="B118" s="31" t="s">
        <v>77</v>
      </c>
      <c r="C118" s="32">
        <v>41122</v>
      </c>
      <c r="D118" s="32">
        <v>41122</v>
      </c>
    </row>
    <row r="119" spans="1:4">
      <c r="A119" s="31">
        <v>3</v>
      </c>
      <c r="B119" s="31" t="s">
        <v>78</v>
      </c>
      <c r="C119" s="32"/>
      <c r="D119" s="31" t="s">
        <v>226</v>
      </c>
    </row>
    <row r="120" spans="1:4">
      <c r="A120" s="31">
        <v>3</v>
      </c>
      <c r="B120" s="31" t="s">
        <v>79</v>
      </c>
      <c r="C120" s="32">
        <v>40989</v>
      </c>
      <c r="D120" s="32">
        <v>40989</v>
      </c>
    </row>
    <row r="121" spans="1:4">
      <c r="A121" s="31">
        <v>3</v>
      </c>
      <c r="B121" s="31" t="s">
        <v>80</v>
      </c>
      <c r="C121" s="32">
        <v>41214</v>
      </c>
      <c r="D121" s="32">
        <v>41214</v>
      </c>
    </row>
    <row r="122" spans="1:4">
      <c r="A122" s="31">
        <v>3</v>
      </c>
      <c r="B122" s="31" t="s">
        <v>81</v>
      </c>
      <c r="C122" s="32">
        <v>41318</v>
      </c>
      <c r="D122" s="32">
        <v>41318</v>
      </c>
    </row>
    <row r="123" spans="1:4">
      <c r="A123" s="2" t="s">
        <v>22</v>
      </c>
    </row>
    <row r="124" spans="1:4">
      <c r="A124" s="2">
        <v>3</v>
      </c>
      <c r="B124" s="31" t="s">
        <v>52</v>
      </c>
      <c r="C124" s="32">
        <v>40736</v>
      </c>
      <c r="D124" s="32" t="s">
        <v>239</v>
      </c>
    </row>
    <row r="125" spans="1:4">
      <c r="A125" s="31">
        <v>3</v>
      </c>
      <c r="B125" s="31" t="s">
        <v>55</v>
      </c>
      <c r="C125" s="32">
        <v>40987</v>
      </c>
      <c r="D125" s="32">
        <v>40987</v>
      </c>
    </row>
    <row r="126" spans="1:4">
      <c r="A126" s="31">
        <v>3</v>
      </c>
      <c r="B126" s="31" t="s">
        <v>56</v>
      </c>
      <c r="C126" s="32">
        <v>41003</v>
      </c>
      <c r="D126" s="32">
        <v>41003</v>
      </c>
    </row>
    <row r="127" spans="1:4">
      <c r="A127" s="31">
        <v>3</v>
      </c>
      <c r="B127" s="31" t="s">
        <v>57</v>
      </c>
      <c r="C127" s="32">
        <v>41002</v>
      </c>
      <c r="D127" s="32">
        <v>41002</v>
      </c>
    </row>
    <row r="128" spans="1:4">
      <c r="A128" s="31">
        <v>3</v>
      </c>
      <c r="B128" s="31" t="s">
        <v>59</v>
      </c>
      <c r="C128" s="32">
        <v>41045</v>
      </c>
      <c r="D128" s="32">
        <v>41045</v>
      </c>
    </row>
    <row r="129" spans="1:4">
      <c r="A129" s="31">
        <v>3</v>
      </c>
      <c r="B129" s="31" t="s">
        <v>60</v>
      </c>
      <c r="C129" s="32">
        <v>41087</v>
      </c>
      <c r="D129" s="32">
        <v>41087</v>
      </c>
    </row>
    <row r="130" spans="1:4">
      <c r="A130" s="31">
        <v>3</v>
      </c>
      <c r="B130" s="31" t="s">
        <v>61</v>
      </c>
      <c r="C130" s="32">
        <v>41218</v>
      </c>
      <c r="D130" s="32">
        <v>41218</v>
      </c>
    </row>
    <row r="131" spans="1:4">
      <c r="A131" s="31">
        <v>3</v>
      </c>
      <c r="B131" s="31" t="s">
        <v>62</v>
      </c>
      <c r="C131" s="32">
        <v>41306</v>
      </c>
      <c r="D131" s="32">
        <v>41306</v>
      </c>
    </row>
    <row r="132" spans="1:4">
      <c r="A132" s="2" t="s">
        <v>90</v>
      </c>
    </row>
    <row r="133" spans="1:4">
      <c r="A133" s="31">
        <v>3</v>
      </c>
      <c r="B133" s="31" t="s">
        <v>83</v>
      </c>
      <c r="C133" s="32">
        <v>40940</v>
      </c>
      <c r="D133" s="32">
        <v>40940</v>
      </c>
    </row>
    <row r="134" spans="1:4">
      <c r="A134" s="31">
        <v>3</v>
      </c>
      <c r="B134" s="31" t="s">
        <v>85</v>
      </c>
      <c r="C134" s="32">
        <v>40809</v>
      </c>
      <c r="D134" s="32" t="s">
        <v>240</v>
      </c>
    </row>
    <row r="135" spans="1:4">
      <c r="A135" s="31">
        <v>3</v>
      </c>
      <c r="B135" s="31" t="s">
        <v>86</v>
      </c>
      <c r="C135" s="32">
        <v>40910</v>
      </c>
      <c r="D135" s="32">
        <v>40910</v>
      </c>
    </row>
    <row r="136" spans="1:4">
      <c r="A136" s="31">
        <v>3</v>
      </c>
      <c r="B136" s="31" t="s">
        <v>88</v>
      </c>
      <c r="C136" s="32">
        <v>41487</v>
      </c>
      <c r="D136" s="32">
        <v>41487</v>
      </c>
    </row>
    <row r="137" spans="1:4">
      <c r="A137" s="31">
        <v>3</v>
      </c>
      <c r="B137" s="31" t="s">
        <v>89</v>
      </c>
      <c r="C137" s="32">
        <v>41306</v>
      </c>
      <c r="D137" s="32">
        <v>41306</v>
      </c>
    </row>
    <row r="138" spans="1:4">
      <c r="A138" s="31" t="s">
        <v>184</v>
      </c>
      <c r="B138" s="31"/>
      <c r="C138" s="31"/>
      <c r="D138" s="31"/>
    </row>
    <row r="139" spans="1:4">
      <c r="A139" s="31"/>
      <c r="B139" s="31" t="s">
        <v>241</v>
      </c>
      <c r="C139" s="32">
        <v>41247</v>
      </c>
      <c r="D139" s="32">
        <v>41247</v>
      </c>
    </row>
    <row r="140" spans="1:4">
      <c r="A140" s="31"/>
      <c r="B140" s="31" t="s">
        <v>242</v>
      </c>
      <c r="C140" s="32">
        <v>41548</v>
      </c>
      <c r="D140" s="32">
        <v>41548</v>
      </c>
    </row>
    <row r="141" spans="1:4">
      <c r="A141" s="31"/>
      <c r="B141" s="31" t="s">
        <v>243</v>
      </c>
      <c r="C141" s="32">
        <v>41287</v>
      </c>
      <c r="D141" s="32">
        <v>41287</v>
      </c>
    </row>
    <row r="142" spans="1:4">
      <c r="A142" s="31"/>
      <c r="B142" s="31" t="s">
        <v>244</v>
      </c>
      <c r="C142" s="32">
        <v>41479</v>
      </c>
      <c r="D142" s="32">
        <v>41479</v>
      </c>
    </row>
    <row r="143" spans="1:4">
      <c r="A143" s="31"/>
      <c r="B143" s="31" t="s">
        <v>245</v>
      </c>
      <c r="C143" s="32">
        <v>41408</v>
      </c>
      <c r="D143" s="32">
        <v>41408</v>
      </c>
    </row>
    <row r="144" spans="1:4">
      <c r="A144" s="31"/>
      <c r="B144" s="31" t="s">
        <v>246</v>
      </c>
      <c r="C144" s="32">
        <v>41004</v>
      </c>
      <c r="D144" s="32">
        <v>41004</v>
      </c>
    </row>
    <row r="145" spans="1:4">
      <c r="A145" s="31"/>
      <c r="B145" s="31" t="s">
        <v>247</v>
      </c>
      <c r="C145" s="32">
        <v>41228</v>
      </c>
      <c r="D145" s="32">
        <v>41228</v>
      </c>
    </row>
    <row r="146" spans="1:4">
      <c r="A146" s="31"/>
      <c r="B146" s="31" t="s">
        <v>248</v>
      </c>
      <c r="C146" s="32">
        <v>41508</v>
      </c>
      <c r="D146" s="32">
        <v>41508</v>
      </c>
    </row>
    <row r="147" spans="1:4">
      <c r="A147" s="31"/>
      <c r="B147" s="31" t="s">
        <v>249</v>
      </c>
      <c r="C147" s="32">
        <v>41503</v>
      </c>
      <c r="D147" s="32">
        <v>41503</v>
      </c>
    </row>
    <row r="148" spans="1:4">
      <c r="A148" s="31"/>
      <c r="B148" s="31" t="s">
        <v>250</v>
      </c>
      <c r="C148" s="32">
        <v>41172</v>
      </c>
      <c r="D148" s="32">
        <v>41172</v>
      </c>
    </row>
    <row r="149" spans="1:4">
      <c r="A149" s="31"/>
      <c r="B149" s="31" t="s">
        <v>251</v>
      </c>
      <c r="C149" s="32">
        <v>41292</v>
      </c>
      <c r="D149" s="32">
        <v>41292</v>
      </c>
    </row>
  </sheetData>
  <phoneticPr fontId="9" type="noConversion"/>
  <conditionalFormatting sqref="E49 E65:E71">
    <cfRule type="cellIs" dxfId="11" priority="21" operator="lessThan">
      <formula>$E$1</formula>
    </cfRule>
    <cfRule type="cellIs" dxfId="10" priority="22" operator="lessThan">
      <formula>$E$2</formula>
    </cfRule>
  </conditionalFormatting>
  <conditionalFormatting sqref="E50:E63">
    <cfRule type="cellIs" dxfId="9" priority="19" operator="lessThan">
      <formula>$E$1</formula>
    </cfRule>
    <cfRule type="cellIs" dxfId="8" priority="20" operator="lessThan">
      <formula>$E$2</formula>
    </cfRule>
  </conditionalFormatting>
  <conditionalFormatting sqref="E32:E39 E44:E47 E41:E42">
    <cfRule type="cellIs" dxfId="7" priority="17" operator="lessThan">
      <formula>$E$1</formula>
    </cfRule>
    <cfRule type="cellIs" dxfId="6" priority="18" operator="lessThan">
      <formula>$E$2</formula>
    </cfRule>
  </conditionalFormatting>
  <conditionalFormatting sqref="E5:E15 E24:E29 E17:E22">
    <cfRule type="cellIs" dxfId="5" priority="13" operator="lessThan">
      <formula>$E$1</formula>
    </cfRule>
    <cfRule type="cellIs" dxfId="4" priority="14" operator="lessThan">
      <formula>$E$2</formula>
    </cfRule>
  </conditionalFormatting>
  <conditionalFormatting sqref="E75:E89">
    <cfRule type="cellIs" dxfId="1" priority="1" operator="lessThan">
      <formula>$E$1</formula>
    </cfRule>
    <cfRule type="cellIs" dxfId="0" priority="2" operator="lessThan">
      <formula>$E$2</formula>
    </cfRule>
  </conditionalFormatting>
  <pageMargins left="0.75" right="0.75" top="1" bottom="1" header="0.5" footer="0.5"/>
  <pageSetup scale="7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5" sqref="C15"/>
    </sheetView>
  </sheetViews>
  <sheetFormatPr baseColWidth="10" defaultColWidth="11" defaultRowHeight="15" x14ac:dyDescent="0"/>
  <cols>
    <col min="1" max="1" width="8.6640625" bestFit="1" customWidth="1"/>
    <col min="2" max="5" width="31" style="5" customWidth="1"/>
  </cols>
  <sheetData>
    <row r="1" spans="1:5">
      <c r="A1" s="37"/>
      <c r="B1" s="8" t="s">
        <v>129</v>
      </c>
      <c r="C1" s="8" t="s">
        <v>127</v>
      </c>
      <c r="D1" s="8" t="s">
        <v>114</v>
      </c>
      <c r="E1" s="8" t="s">
        <v>128</v>
      </c>
    </row>
    <row r="2" spans="1:5">
      <c r="A2" s="38"/>
      <c r="B2" s="7" t="s">
        <v>130</v>
      </c>
      <c r="C2" s="7" t="s">
        <v>112</v>
      </c>
      <c r="D2" s="7" t="s">
        <v>115</v>
      </c>
      <c r="E2" s="7" t="s">
        <v>136</v>
      </c>
    </row>
    <row r="3" spans="1:5">
      <c r="A3" s="39"/>
      <c r="B3" s="7" t="s">
        <v>111</v>
      </c>
      <c r="C3" s="7" t="s">
        <v>113</v>
      </c>
      <c r="D3" s="7" t="s">
        <v>116</v>
      </c>
      <c r="E3" s="7" t="s">
        <v>137</v>
      </c>
    </row>
    <row r="4" spans="1:5" ht="30">
      <c r="A4" s="9" t="s">
        <v>117</v>
      </c>
      <c r="B4" s="6" t="s">
        <v>118</v>
      </c>
      <c r="C4" s="6" t="s">
        <v>119</v>
      </c>
      <c r="D4" s="6" t="s">
        <v>120</v>
      </c>
      <c r="E4" s="6" t="s">
        <v>121</v>
      </c>
    </row>
    <row r="5" spans="1:5" ht="60">
      <c r="A5" s="9" t="s">
        <v>122</v>
      </c>
      <c r="B5" s="6" t="s">
        <v>123</v>
      </c>
      <c r="C5" s="6" t="s">
        <v>131</v>
      </c>
      <c r="D5" s="6" t="s">
        <v>133</v>
      </c>
      <c r="E5" s="6" t="s">
        <v>135</v>
      </c>
    </row>
    <row r="6" spans="1:5" ht="60">
      <c r="A6" s="9" t="s">
        <v>124</v>
      </c>
      <c r="B6" s="6" t="s">
        <v>125</v>
      </c>
      <c r="C6" s="6" t="s">
        <v>132</v>
      </c>
      <c r="D6" s="6" t="s">
        <v>134</v>
      </c>
      <c r="E6" s="6" t="s">
        <v>126</v>
      </c>
    </row>
  </sheetData>
  <mergeCells count="1">
    <mergeCell ref="A1:A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B47" sqref="B47"/>
    </sheetView>
  </sheetViews>
  <sheetFormatPr baseColWidth="10" defaultColWidth="11" defaultRowHeight="15" x14ac:dyDescent="0"/>
  <cols>
    <col min="1" max="1" width="6.83203125" style="14" bestFit="1" customWidth="1"/>
    <col min="2" max="2" width="38.6640625" bestFit="1" customWidth="1"/>
    <col min="3" max="4" width="12.6640625" bestFit="1" customWidth="1"/>
    <col min="5" max="12" width="12.83203125" bestFit="1" customWidth="1"/>
    <col min="13" max="13" width="14.1640625" bestFit="1" customWidth="1"/>
  </cols>
  <sheetData>
    <row r="1" spans="1:13" s="10" customFormat="1">
      <c r="A1" s="15" t="s">
        <v>201</v>
      </c>
      <c r="B1" s="10" t="s">
        <v>202</v>
      </c>
      <c r="C1" s="10" t="s">
        <v>199</v>
      </c>
      <c r="D1" s="10" t="s">
        <v>198</v>
      </c>
      <c r="E1" s="10" t="s">
        <v>211</v>
      </c>
      <c r="F1" s="10" t="s">
        <v>232</v>
      </c>
      <c r="G1" s="10" t="s">
        <v>213</v>
      </c>
      <c r="H1" s="10" t="s">
        <v>213</v>
      </c>
      <c r="I1" s="10" t="s">
        <v>213</v>
      </c>
      <c r="J1" s="10" t="s">
        <v>213</v>
      </c>
      <c r="K1" s="10" t="s">
        <v>213</v>
      </c>
      <c r="L1" s="10" t="s">
        <v>213</v>
      </c>
      <c r="M1" s="10" t="s">
        <v>212</v>
      </c>
    </row>
    <row r="2" spans="1:13">
      <c r="A2" s="17">
        <v>1</v>
      </c>
      <c r="B2" s="10" t="s">
        <v>138</v>
      </c>
      <c r="C2" s="11">
        <v>12788378.060000001</v>
      </c>
      <c r="D2" s="16">
        <f>D3+D7+D12+D17+D22+D31</f>
        <v>11405442.59</v>
      </c>
      <c r="E2" s="16">
        <f t="shared" ref="E2:M2" si="0">E3+E7+E12+E17+E22+E31</f>
        <v>19239.25</v>
      </c>
      <c r="F2" s="16">
        <f t="shared" si="0"/>
        <v>11084.090000000004</v>
      </c>
      <c r="G2" s="16">
        <f t="shared" si="0"/>
        <v>0</v>
      </c>
      <c r="H2" s="16">
        <f t="shared" si="0"/>
        <v>0</v>
      </c>
      <c r="I2" s="16">
        <f t="shared" si="0"/>
        <v>0</v>
      </c>
      <c r="J2" s="16">
        <f t="shared" si="0"/>
        <v>0</v>
      </c>
      <c r="K2" s="16">
        <f t="shared" si="0"/>
        <v>0</v>
      </c>
      <c r="L2" s="16">
        <f t="shared" si="0"/>
        <v>0</v>
      </c>
      <c r="M2" s="16">
        <f t="shared" si="0"/>
        <v>11435765.93</v>
      </c>
    </row>
    <row r="3" spans="1:13" s="10" customFormat="1">
      <c r="A3" s="15">
        <v>1.1000000000000001</v>
      </c>
      <c r="B3" s="10" t="s">
        <v>139</v>
      </c>
      <c r="C3" s="11">
        <v>1926805.96</v>
      </c>
      <c r="D3" s="16">
        <f>SUM(D4:D6)</f>
        <v>543870.5</v>
      </c>
      <c r="E3" s="16">
        <f t="shared" ref="E3:M3" si="1">SUM(E4:E6)</f>
        <v>0</v>
      </c>
      <c r="F3" s="16">
        <f t="shared" si="1"/>
        <v>0</v>
      </c>
      <c r="G3" s="16">
        <f t="shared" si="1"/>
        <v>0</v>
      </c>
      <c r="H3" s="16">
        <f t="shared" si="1"/>
        <v>0</v>
      </c>
      <c r="I3" s="16">
        <f t="shared" si="1"/>
        <v>0</v>
      </c>
      <c r="J3" s="16">
        <f t="shared" si="1"/>
        <v>0</v>
      </c>
      <c r="K3" s="16">
        <f t="shared" si="1"/>
        <v>0</v>
      </c>
      <c r="L3" s="16">
        <f t="shared" si="1"/>
        <v>0</v>
      </c>
      <c r="M3" s="16">
        <f t="shared" si="1"/>
        <v>543870.5</v>
      </c>
    </row>
    <row r="4" spans="1:13">
      <c r="A4" s="14" t="s">
        <v>140</v>
      </c>
      <c r="B4" t="s">
        <v>141</v>
      </c>
      <c r="C4" s="12">
        <v>1786720.96</v>
      </c>
      <c r="D4" s="13">
        <f>C4-C40</f>
        <v>543870.5</v>
      </c>
      <c r="E4" s="23"/>
      <c r="F4" s="23"/>
      <c r="G4" s="23"/>
      <c r="H4" s="23"/>
      <c r="I4" s="23"/>
      <c r="J4" s="23"/>
      <c r="K4" s="23"/>
      <c r="L4" s="23"/>
      <c r="M4" s="23">
        <f>D4+SUM(E4:L4)</f>
        <v>543870.5</v>
      </c>
    </row>
    <row r="5" spans="1:13">
      <c r="A5" s="14" t="s">
        <v>142</v>
      </c>
      <c r="B5" t="s">
        <v>143</v>
      </c>
      <c r="C5" s="12">
        <v>0</v>
      </c>
      <c r="E5" s="23"/>
      <c r="F5" s="23"/>
      <c r="G5" s="23"/>
      <c r="H5" s="23"/>
      <c r="I5" s="23"/>
      <c r="J5" s="23"/>
      <c r="K5" s="23"/>
      <c r="L5" s="23"/>
      <c r="M5" s="23">
        <f t="shared" ref="M5:M6" si="2">D5+SUM(E5:L5)</f>
        <v>0</v>
      </c>
    </row>
    <row r="6" spans="1:13">
      <c r="A6" s="14" t="s">
        <v>144</v>
      </c>
      <c r="B6" t="s">
        <v>145</v>
      </c>
      <c r="C6" s="12">
        <v>0</v>
      </c>
      <c r="E6" s="23"/>
      <c r="F6" s="23"/>
      <c r="G6" s="23"/>
      <c r="H6" s="23"/>
      <c r="I6" s="23"/>
      <c r="J6" s="23"/>
      <c r="K6" s="23"/>
      <c r="L6" s="23"/>
      <c r="M6" s="23">
        <f t="shared" si="2"/>
        <v>0</v>
      </c>
    </row>
    <row r="7" spans="1:13" s="10" customFormat="1">
      <c r="A7" s="15">
        <v>1.2</v>
      </c>
      <c r="B7" s="10" t="s">
        <v>146</v>
      </c>
      <c r="C7" s="11">
        <v>4993451.8099999996</v>
      </c>
      <c r="D7" s="11">
        <f>SUM(D8:D11)</f>
        <v>4993451.8100000005</v>
      </c>
      <c r="E7" s="24">
        <f t="shared" ref="E7:M7" si="3">SUM(E8:E11)</f>
        <v>19239.25</v>
      </c>
      <c r="F7" s="24">
        <f t="shared" si="3"/>
        <v>0</v>
      </c>
      <c r="G7" s="24">
        <f t="shared" si="3"/>
        <v>0</v>
      </c>
      <c r="H7" s="24">
        <f t="shared" si="3"/>
        <v>0</v>
      </c>
      <c r="I7" s="24">
        <f t="shared" si="3"/>
        <v>0</v>
      </c>
      <c r="J7" s="24">
        <f t="shared" si="3"/>
        <v>0</v>
      </c>
      <c r="K7" s="24">
        <f t="shared" si="3"/>
        <v>0</v>
      </c>
      <c r="L7" s="24">
        <f t="shared" si="3"/>
        <v>0</v>
      </c>
      <c r="M7" s="24">
        <f t="shared" si="3"/>
        <v>5012691.0600000005</v>
      </c>
    </row>
    <row r="8" spans="1:13">
      <c r="A8" s="14" t="s">
        <v>147</v>
      </c>
      <c r="B8" t="s">
        <v>148</v>
      </c>
      <c r="C8" s="12">
        <v>1210036.28</v>
      </c>
      <c r="D8" s="13">
        <f>C8</f>
        <v>1210036.28</v>
      </c>
      <c r="E8" s="23"/>
      <c r="F8" s="23"/>
      <c r="G8" s="23"/>
      <c r="H8" s="23"/>
      <c r="I8" s="23"/>
      <c r="J8" s="23"/>
      <c r="K8" s="23"/>
      <c r="L8" s="23"/>
      <c r="M8" s="23">
        <f t="shared" ref="M8:M11" si="4">D8+SUM(E8:L8)</f>
        <v>1210036.28</v>
      </c>
    </row>
    <row r="9" spans="1:13">
      <c r="A9" s="14" t="s">
        <v>149</v>
      </c>
      <c r="B9" t="s">
        <v>150</v>
      </c>
      <c r="C9" s="12">
        <v>3043067.75</v>
      </c>
      <c r="D9" s="13">
        <f>C9</f>
        <v>3043067.75</v>
      </c>
      <c r="E9" s="23">
        <v>19239.25</v>
      </c>
      <c r="F9" s="23"/>
      <c r="G9" s="23"/>
      <c r="H9" s="23"/>
      <c r="I9" s="23"/>
      <c r="J9" s="23"/>
      <c r="K9" s="23"/>
      <c r="L9" s="23"/>
      <c r="M9" s="23">
        <f t="shared" si="4"/>
        <v>3062307</v>
      </c>
    </row>
    <row r="10" spans="1:13">
      <c r="A10" s="14" t="s">
        <v>151</v>
      </c>
      <c r="B10" t="s">
        <v>152</v>
      </c>
      <c r="C10" s="12">
        <v>225441.7</v>
      </c>
      <c r="D10" s="13">
        <f>C10</f>
        <v>225441.7</v>
      </c>
      <c r="E10" s="23"/>
      <c r="F10" s="23"/>
      <c r="G10" s="23"/>
      <c r="H10" s="23"/>
      <c r="I10" s="23"/>
      <c r="J10" s="23"/>
      <c r="K10" s="23"/>
      <c r="L10" s="23"/>
      <c r="M10" s="23">
        <f t="shared" si="4"/>
        <v>225441.7</v>
      </c>
    </row>
    <row r="11" spans="1:13">
      <c r="A11" s="14" t="s">
        <v>153</v>
      </c>
      <c r="B11" t="s">
        <v>154</v>
      </c>
      <c r="C11" s="12">
        <v>514906.08</v>
      </c>
      <c r="D11" s="13">
        <f>C11</f>
        <v>514906.08</v>
      </c>
      <c r="E11" s="23"/>
      <c r="F11" s="23"/>
      <c r="G11" s="23"/>
      <c r="H11" s="23"/>
      <c r="I11" s="23"/>
      <c r="J11" s="23"/>
      <c r="K11" s="23"/>
      <c r="L11" s="23"/>
      <c r="M11" s="23">
        <f t="shared" si="4"/>
        <v>514906.08</v>
      </c>
    </row>
    <row r="12" spans="1:13" s="10" customFormat="1">
      <c r="A12" s="15">
        <v>1.3</v>
      </c>
      <c r="B12" s="10" t="s">
        <v>155</v>
      </c>
      <c r="C12" s="11">
        <v>2479590.85</v>
      </c>
      <c r="D12" s="16">
        <f>SUM(D13:D16)</f>
        <v>2479590.85</v>
      </c>
      <c r="E12" s="24">
        <f t="shared" ref="E12:M12" si="5">SUM(E13:E16)</f>
        <v>0</v>
      </c>
      <c r="F12" s="24">
        <f t="shared" si="5"/>
        <v>0</v>
      </c>
      <c r="G12" s="24">
        <f t="shared" si="5"/>
        <v>0</v>
      </c>
      <c r="H12" s="24">
        <f t="shared" si="5"/>
        <v>0</v>
      </c>
      <c r="I12" s="24">
        <f t="shared" si="5"/>
        <v>0</v>
      </c>
      <c r="J12" s="24">
        <f t="shared" si="5"/>
        <v>0</v>
      </c>
      <c r="K12" s="24">
        <f t="shared" si="5"/>
        <v>0</v>
      </c>
      <c r="L12" s="24">
        <f t="shared" si="5"/>
        <v>0</v>
      </c>
      <c r="M12" s="24">
        <f t="shared" si="5"/>
        <v>2479590.85</v>
      </c>
    </row>
    <row r="13" spans="1:13">
      <c r="A13" s="14" t="s">
        <v>156</v>
      </c>
      <c r="B13" t="s">
        <v>157</v>
      </c>
      <c r="C13" s="12">
        <v>599023.01</v>
      </c>
      <c r="D13" s="13">
        <f>C13</f>
        <v>599023.01</v>
      </c>
      <c r="E13" s="23"/>
      <c r="F13" s="23"/>
      <c r="G13" s="23"/>
      <c r="H13" s="23"/>
      <c r="I13" s="23"/>
      <c r="J13" s="23"/>
      <c r="K13" s="23"/>
      <c r="L13" s="23"/>
      <c r="M13" s="23">
        <f t="shared" ref="M13:M16" si="6">D13+SUM(E13:L13)</f>
        <v>599023.01</v>
      </c>
    </row>
    <row r="14" spans="1:13">
      <c r="A14" s="14" t="s">
        <v>158</v>
      </c>
      <c r="B14" t="s">
        <v>159</v>
      </c>
      <c r="C14" s="12">
        <v>1121755.3</v>
      </c>
      <c r="D14" s="13">
        <f>C14</f>
        <v>1121755.3</v>
      </c>
      <c r="E14" s="23"/>
      <c r="F14" s="23"/>
      <c r="G14" s="23"/>
      <c r="H14" s="23"/>
      <c r="I14" s="23"/>
      <c r="J14" s="23"/>
      <c r="K14" s="23"/>
      <c r="L14" s="23"/>
      <c r="M14" s="23">
        <f t="shared" si="6"/>
        <v>1121755.3</v>
      </c>
    </row>
    <row r="15" spans="1:13">
      <c r="A15" s="14" t="s">
        <v>160</v>
      </c>
      <c r="B15" t="s">
        <v>161</v>
      </c>
      <c r="C15" s="12">
        <v>758812.54</v>
      </c>
      <c r="D15" s="13">
        <f>C15</f>
        <v>758812.54</v>
      </c>
      <c r="E15" s="23"/>
      <c r="F15" s="23"/>
      <c r="G15" s="23"/>
      <c r="H15" s="23"/>
      <c r="I15" s="23"/>
      <c r="J15" s="23"/>
      <c r="K15" s="23"/>
      <c r="L15" s="23"/>
      <c r="M15" s="23">
        <f t="shared" si="6"/>
        <v>758812.54</v>
      </c>
    </row>
    <row r="16" spans="1:13">
      <c r="A16" s="14" t="s">
        <v>162</v>
      </c>
      <c r="B16" t="s">
        <v>163</v>
      </c>
      <c r="C16" s="12">
        <v>0</v>
      </c>
      <c r="D16" s="13">
        <f>C16</f>
        <v>0</v>
      </c>
      <c r="E16" s="23"/>
      <c r="F16" s="23"/>
      <c r="G16" s="23"/>
      <c r="H16" s="23"/>
      <c r="I16" s="23"/>
      <c r="J16" s="23"/>
      <c r="K16" s="23"/>
      <c r="L16" s="23"/>
      <c r="M16" s="23">
        <f t="shared" si="6"/>
        <v>0</v>
      </c>
    </row>
    <row r="17" spans="1:13" s="10" customFormat="1">
      <c r="A17" s="15">
        <v>1.4</v>
      </c>
      <c r="B17" s="10" t="s">
        <v>164</v>
      </c>
      <c r="C17" s="11">
        <v>1027393.93</v>
      </c>
      <c r="D17" s="16">
        <f>SUM(D18:D21)</f>
        <v>1027393.9299999999</v>
      </c>
      <c r="E17" s="24">
        <f t="shared" ref="E17:M17" si="7">SUM(E18:E21)</f>
        <v>0</v>
      </c>
      <c r="F17" s="24">
        <f t="shared" si="7"/>
        <v>11084.090000000004</v>
      </c>
      <c r="G17" s="24">
        <f t="shared" si="7"/>
        <v>0</v>
      </c>
      <c r="H17" s="24">
        <f t="shared" si="7"/>
        <v>0</v>
      </c>
      <c r="I17" s="24">
        <f t="shared" si="7"/>
        <v>0</v>
      </c>
      <c r="J17" s="24">
        <f t="shared" si="7"/>
        <v>0</v>
      </c>
      <c r="K17" s="24">
        <f t="shared" si="7"/>
        <v>0</v>
      </c>
      <c r="L17" s="24">
        <f t="shared" si="7"/>
        <v>0</v>
      </c>
      <c r="M17" s="24">
        <f t="shared" si="7"/>
        <v>1038478.0199999999</v>
      </c>
    </row>
    <row r="18" spans="1:13">
      <c r="A18" s="14" t="s">
        <v>165</v>
      </c>
      <c r="B18" t="s">
        <v>157</v>
      </c>
      <c r="C18" s="12">
        <v>0</v>
      </c>
      <c r="D18" s="13">
        <f>C18</f>
        <v>0</v>
      </c>
      <c r="E18" s="23"/>
      <c r="F18" s="23"/>
      <c r="G18" s="23"/>
      <c r="H18" s="23"/>
      <c r="I18" s="23"/>
      <c r="J18" s="23"/>
      <c r="K18" s="23"/>
      <c r="L18" s="23"/>
      <c r="M18" s="23">
        <f t="shared" ref="M18:M21" si="8">D18+SUM(E18:L18)</f>
        <v>0</v>
      </c>
    </row>
    <row r="19" spans="1:13">
      <c r="A19" s="14" t="s">
        <v>166</v>
      </c>
      <c r="B19" t="s">
        <v>159</v>
      </c>
      <c r="C19" s="12">
        <v>730830.44</v>
      </c>
      <c r="D19" s="13">
        <f>C19</f>
        <v>730830.44</v>
      </c>
      <c r="E19" s="23"/>
      <c r="F19" s="23">
        <v>-43613.42</v>
      </c>
      <c r="G19" s="23"/>
      <c r="H19" s="23"/>
      <c r="I19" s="23"/>
      <c r="J19" s="23"/>
      <c r="K19" s="23"/>
      <c r="L19" s="23"/>
      <c r="M19" s="23">
        <f t="shared" si="8"/>
        <v>687217.0199999999</v>
      </c>
    </row>
    <row r="20" spans="1:13">
      <c r="A20" s="14" t="s">
        <v>167</v>
      </c>
      <c r="B20" t="s">
        <v>168</v>
      </c>
      <c r="C20" s="12">
        <v>40053.81</v>
      </c>
      <c r="D20" s="13">
        <f>C20</f>
        <v>40053.81</v>
      </c>
      <c r="E20" s="23"/>
      <c r="F20" s="23">
        <v>-3203.92</v>
      </c>
      <c r="G20" s="23"/>
      <c r="H20" s="23"/>
      <c r="I20" s="23"/>
      <c r="J20" s="23"/>
      <c r="K20" s="23"/>
      <c r="L20" s="23"/>
      <c r="M20" s="23">
        <f t="shared" si="8"/>
        <v>36849.89</v>
      </c>
    </row>
    <row r="21" spans="1:13">
      <c r="A21" s="14" t="s">
        <v>169</v>
      </c>
      <c r="B21" t="s">
        <v>154</v>
      </c>
      <c r="C21" s="12">
        <v>256509.68</v>
      </c>
      <c r="D21" s="13">
        <f>C21</f>
        <v>256509.68</v>
      </c>
      <c r="E21" s="23"/>
      <c r="F21" s="23">
        <v>57901.43</v>
      </c>
      <c r="G21" s="23"/>
      <c r="H21" s="23"/>
      <c r="I21" s="23"/>
      <c r="J21" s="23"/>
      <c r="K21" s="23"/>
      <c r="L21" s="23"/>
      <c r="M21" s="23">
        <f t="shared" si="8"/>
        <v>314411.11</v>
      </c>
    </row>
    <row r="22" spans="1:13" s="10" customFormat="1">
      <c r="A22" s="15">
        <v>1.5</v>
      </c>
      <c r="B22" s="10" t="s">
        <v>170</v>
      </c>
      <c r="C22" s="11">
        <v>2361135.52</v>
      </c>
      <c r="D22" s="16">
        <f>SUM(D23:D30)</f>
        <v>2361135.5</v>
      </c>
      <c r="E22" s="24">
        <f t="shared" ref="E22:M22" si="9">SUM(E23:E30)</f>
        <v>0</v>
      </c>
      <c r="F22" s="24">
        <f t="shared" si="9"/>
        <v>0</v>
      </c>
      <c r="G22" s="24">
        <f t="shared" si="9"/>
        <v>0</v>
      </c>
      <c r="H22" s="24">
        <f t="shared" si="9"/>
        <v>0</v>
      </c>
      <c r="I22" s="24">
        <f t="shared" si="9"/>
        <v>0</v>
      </c>
      <c r="J22" s="24">
        <f t="shared" si="9"/>
        <v>0</v>
      </c>
      <c r="K22" s="24">
        <f t="shared" si="9"/>
        <v>0</v>
      </c>
      <c r="L22" s="24">
        <f t="shared" si="9"/>
        <v>0</v>
      </c>
      <c r="M22" s="24">
        <f t="shared" si="9"/>
        <v>2361135.5</v>
      </c>
    </row>
    <row r="23" spans="1:13">
      <c r="A23" s="14" t="s">
        <v>171</v>
      </c>
      <c r="B23" t="s">
        <v>157</v>
      </c>
      <c r="C23" s="12">
        <v>1156752.68</v>
      </c>
      <c r="D23" s="13">
        <f t="shared" ref="D23:D30" si="10">C23</f>
        <v>1156752.68</v>
      </c>
      <c r="E23" s="23"/>
      <c r="F23" s="23"/>
      <c r="G23" s="23"/>
      <c r="H23" s="23"/>
      <c r="I23" s="23"/>
      <c r="J23" s="23"/>
      <c r="K23" s="23"/>
      <c r="L23" s="23"/>
      <c r="M23" s="23">
        <f t="shared" ref="M23:M32" si="11">D23+SUM(E23:L23)</f>
        <v>1156752.68</v>
      </c>
    </row>
    <row r="24" spans="1:13">
      <c r="A24" s="14" t="s">
        <v>172</v>
      </c>
      <c r="B24" t="s">
        <v>159</v>
      </c>
      <c r="C24" s="12">
        <v>9160.39</v>
      </c>
      <c r="D24" s="13">
        <f t="shared" si="10"/>
        <v>9160.39</v>
      </c>
      <c r="E24" s="23"/>
      <c r="F24" s="23"/>
      <c r="G24" s="23"/>
      <c r="H24" s="23"/>
      <c r="I24" s="23"/>
      <c r="J24" s="23"/>
      <c r="K24" s="23"/>
      <c r="L24" s="23"/>
      <c r="M24" s="23">
        <f t="shared" si="11"/>
        <v>9160.39</v>
      </c>
    </row>
    <row r="25" spans="1:13">
      <c r="A25" s="14" t="s">
        <v>173</v>
      </c>
      <c r="B25" t="s">
        <v>168</v>
      </c>
      <c r="C25" s="12">
        <v>323363.43</v>
      </c>
      <c r="D25" s="13">
        <f t="shared" si="10"/>
        <v>323363.43</v>
      </c>
      <c r="E25" s="23"/>
      <c r="F25" s="23"/>
      <c r="G25" s="23"/>
      <c r="H25" s="23"/>
      <c r="I25" s="23"/>
      <c r="J25" s="23"/>
      <c r="K25" s="23"/>
      <c r="L25" s="23"/>
      <c r="M25" s="23">
        <f t="shared" si="11"/>
        <v>323363.43</v>
      </c>
    </row>
    <row r="26" spans="1:13">
      <c r="A26" s="14" t="s">
        <v>174</v>
      </c>
      <c r="B26" t="s">
        <v>175</v>
      </c>
      <c r="C26" s="12">
        <v>308425.40999999997</v>
      </c>
      <c r="D26" s="13">
        <f t="shared" si="10"/>
        <v>308425.40999999997</v>
      </c>
      <c r="E26" s="23"/>
      <c r="F26" s="23"/>
      <c r="G26" s="23"/>
      <c r="H26" s="23"/>
      <c r="I26" s="23"/>
      <c r="J26" s="23"/>
      <c r="K26" s="23"/>
      <c r="L26" s="23"/>
      <c r="M26" s="23">
        <f t="shared" si="11"/>
        <v>308425.40999999997</v>
      </c>
    </row>
    <row r="27" spans="1:13">
      <c r="A27" s="14" t="s">
        <v>176</v>
      </c>
      <c r="B27" t="s">
        <v>177</v>
      </c>
      <c r="C27" s="12">
        <v>239228.87</v>
      </c>
      <c r="D27" s="13">
        <f t="shared" si="10"/>
        <v>239228.87</v>
      </c>
      <c r="E27" s="23"/>
      <c r="F27" s="23"/>
      <c r="G27" s="23"/>
      <c r="H27" s="23"/>
      <c r="I27" s="23"/>
      <c r="J27" s="23"/>
      <c r="K27" s="23"/>
      <c r="L27" s="23"/>
      <c r="M27" s="23">
        <f t="shared" si="11"/>
        <v>239228.87</v>
      </c>
    </row>
    <row r="28" spans="1:13">
      <c r="A28" s="14" t="s">
        <v>178</v>
      </c>
      <c r="B28" t="s">
        <v>179</v>
      </c>
      <c r="C28" s="12">
        <v>44387.53</v>
      </c>
      <c r="D28" s="13">
        <f t="shared" si="10"/>
        <v>44387.53</v>
      </c>
      <c r="E28" s="23"/>
      <c r="F28" s="23"/>
      <c r="G28" s="23"/>
      <c r="H28" s="23"/>
      <c r="I28" s="23"/>
      <c r="J28" s="23"/>
      <c r="K28" s="23"/>
      <c r="L28" s="23"/>
      <c r="M28" s="23">
        <f t="shared" si="11"/>
        <v>44387.53</v>
      </c>
    </row>
    <row r="29" spans="1:13">
      <c r="A29" s="14" t="s">
        <v>180</v>
      </c>
      <c r="B29" t="s">
        <v>181</v>
      </c>
      <c r="C29" s="12">
        <v>261201.09</v>
      </c>
      <c r="D29" s="13">
        <f t="shared" si="10"/>
        <v>261201.09</v>
      </c>
      <c r="E29" s="23"/>
      <c r="F29" s="23"/>
      <c r="G29" s="23"/>
      <c r="H29" s="23"/>
      <c r="I29" s="23"/>
      <c r="J29" s="23"/>
      <c r="K29" s="23"/>
      <c r="L29" s="23"/>
      <c r="M29" s="23">
        <f t="shared" si="11"/>
        <v>261201.09</v>
      </c>
    </row>
    <row r="30" spans="1:13">
      <c r="A30" s="14" t="s">
        <v>182</v>
      </c>
      <c r="B30" t="s">
        <v>183</v>
      </c>
      <c r="C30" s="12">
        <v>18616.099999999999</v>
      </c>
      <c r="D30" s="13">
        <f t="shared" si="10"/>
        <v>18616.099999999999</v>
      </c>
      <c r="E30" s="23"/>
      <c r="F30" s="23"/>
      <c r="G30" s="23"/>
      <c r="H30" s="23"/>
      <c r="I30" s="23"/>
      <c r="J30" s="23"/>
      <c r="K30" s="23"/>
      <c r="L30" s="23"/>
      <c r="M30" s="23">
        <f t="shared" si="11"/>
        <v>18616.099999999999</v>
      </c>
    </row>
    <row r="31" spans="1:13" s="10" customFormat="1">
      <c r="A31" s="15">
        <v>1.6</v>
      </c>
      <c r="B31" s="10" t="s">
        <v>184</v>
      </c>
      <c r="C31" s="11">
        <v>0</v>
      </c>
      <c r="D31" s="16">
        <f>SUM(D32)</f>
        <v>0</v>
      </c>
      <c r="E31" s="24">
        <f t="shared" ref="E31:M31" si="12">SUM(E32)</f>
        <v>0</v>
      </c>
      <c r="F31" s="24">
        <f t="shared" si="12"/>
        <v>0</v>
      </c>
      <c r="G31" s="24">
        <f t="shared" si="12"/>
        <v>0</v>
      </c>
      <c r="H31" s="24">
        <f t="shared" si="12"/>
        <v>0</v>
      </c>
      <c r="I31" s="24">
        <f t="shared" si="12"/>
        <v>0</v>
      </c>
      <c r="J31" s="24">
        <f t="shared" si="12"/>
        <v>0</v>
      </c>
      <c r="K31" s="24">
        <f t="shared" si="12"/>
        <v>0</v>
      </c>
      <c r="L31" s="24">
        <f t="shared" si="12"/>
        <v>0</v>
      </c>
      <c r="M31" s="24">
        <f t="shared" si="12"/>
        <v>0</v>
      </c>
    </row>
    <row r="32" spans="1:13">
      <c r="A32" s="14" t="s">
        <v>185</v>
      </c>
      <c r="B32" t="s">
        <v>186</v>
      </c>
      <c r="C32" s="12">
        <v>0</v>
      </c>
      <c r="D32" s="13">
        <f>C32</f>
        <v>0</v>
      </c>
      <c r="E32" s="23"/>
      <c r="F32" s="23"/>
      <c r="G32" s="23"/>
      <c r="H32" s="23"/>
      <c r="I32" s="23"/>
      <c r="J32" s="23"/>
      <c r="K32" s="23"/>
      <c r="L32" s="23"/>
      <c r="M32" s="23">
        <f t="shared" si="11"/>
        <v>0</v>
      </c>
    </row>
    <row r="33" spans="1:13">
      <c r="A33" s="15">
        <v>2</v>
      </c>
      <c r="B33" s="10" t="s">
        <v>187</v>
      </c>
      <c r="C33" s="11">
        <v>300000</v>
      </c>
      <c r="E33" s="23"/>
      <c r="F33" s="23"/>
      <c r="G33" s="23"/>
      <c r="H33" s="23"/>
      <c r="I33" s="23"/>
      <c r="J33" s="23"/>
      <c r="K33" s="23"/>
      <c r="L33" s="23"/>
      <c r="M33" s="23"/>
    </row>
    <row r="34" spans="1:13">
      <c r="A34" s="15"/>
      <c r="B34" s="10" t="s">
        <v>200</v>
      </c>
      <c r="C34" s="11"/>
      <c r="D34" s="16">
        <f>15200000-D2</f>
        <v>3794557.41</v>
      </c>
      <c r="E34" s="16">
        <f>$D$34-E2</f>
        <v>3775318.16</v>
      </c>
      <c r="F34" s="16">
        <f>$D$34-F2</f>
        <v>3783473.3200000003</v>
      </c>
      <c r="G34" s="24"/>
      <c r="H34" s="24"/>
      <c r="I34" s="24"/>
      <c r="J34" s="24"/>
      <c r="K34" s="24"/>
      <c r="L34" s="24"/>
      <c r="M34" s="24">
        <f t="shared" ref="M34" si="13">15200000-M2</f>
        <v>3764234.0700000003</v>
      </c>
    </row>
    <row r="35" spans="1:13">
      <c r="C35" s="12"/>
      <c r="E35" s="23"/>
      <c r="F35" s="23"/>
      <c r="G35" s="23"/>
      <c r="H35" s="23"/>
      <c r="I35" s="23"/>
      <c r="J35" s="23"/>
      <c r="K35" s="23"/>
      <c r="L35" s="23"/>
      <c r="M35" s="23"/>
    </row>
    <row r="36" spans="1:13">
      <c r="A36" s="15">
        <v>1.1000000000000001</v>
      </c>
      <c r="B36" s="10" t="s">
        <v>139</v>
      </c>
      <c r="C36" s="11">
        <v>1926805.96</v>
      </c>
    </row>
    <row r="37" spans="1:13">
      <c r="A37" s="14" t="s">
        <v>140</v>
      </c>
      <c r="B37" t="s">
        <v>141</v>
      </c>
      <c r="C37" s="12">
        <v>1926805.96</v>
      </c>
    </row>
    <row r="38" spans="1:13">
      <c r="A38" s="14" t="s">
        <v>188</v>
      </c>
      <c r="B38" t="s">
        <v>189</v>
      </c>
      <c r="C38" s="12">
        <v>56457</v>
      </c>
    </row>
    <row r="39" spans="1:13">
      <c r="A39" s="14" t="s">
        <v>190</v>
      </c>
      <c r="B39" t="s">
        <v>191</v>
      </c>
      <c r="C39" s="12">
        <v>300653.34000000003</v>
      </c>
    </row>
    <row r="40" spans="1:13">
      <c r="A40" s="15" t="s">
        <v>192</v>
      </c>
      <c r="B40" s="10" t="s">
        <v>193</v>
      </c>
      <c r="C40" s="11">
        <v>1242850.46</v>
      </c>
    </row>
    <row r="41" spans="1:13">
      <c r="A41" s="14" t="s">
        <v>194</v>
      </c>
      <c r="B41" t="s">
        <v>195</v>
      </c>
      <c r="C41" s="12">
        <v>326845.15999999997</v>
      </c>
    </row>
    <row r="42" spans="1:13">
      <c r="A42" s="14" t="s">
        <v>196</v>
      </c>
      <c r="B42" t="s">
        <v>197</v>
      </c>
      <c r="C42" s="12">
        <v>0</v>
      </c>
    </row>
    <row r="45" spans="1:13">
      <c r="A45" s="14" t="s">
        <v>211</v>
      </c>
      <c r="B45" t="s">
        <v>214</v>
      </c>
    </row>
    <row r="46" spans="1:13">
      <c r="A46" s="14" t="s">
        <v>232</v>
      </c>
      <c r="B46" t="s">
        <v>233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Baseline Milestones</vt:lpstr>
      <vt:lpstr>Change Control Thresholds</vt:lpstr>
      <vt:lpstr>Baseline Budget</vt:lpstr>
    </vt:vector>
  </TitlesOfParts>
  <Company>Ernesto Orlando Lawrence Berkeley National Laboratory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Morgan</dc:creator>
  <cp:lastModifiedBy>flemming videbaek</cp:lastModifiedBy>
  <cp:lastPrinted>2011-10-18T16:11:36Z</cp:lastPrinted>
  <dcterms:created xsi:type="dcterms:W3CDTF">2011-07-26T15:33:33Z</dcterms:created>
  <dcterms:modified xsi:type="dcterms:W3CDTF">2011-10-18T16:14:00Z</dcterms:modified>
</cp:coreProperties>
</file>